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90" windowWidth="6675" windowHeight="3150" activeTab="2"/>
  </bookViews>
  <sheets>
    <sheet name="tanju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<sst xmlns="http://schemas.openxmlformats.org/spreadsheetml/2006/main" count="98" uniqueCount="54">
  <si>
    <t xml:space="preserve">prodaja </t>
  </si>
  <si>
    <t>maloprodaja</t>
  </si>
  <si>
    <t>veleprodaja</t>
  </si>
  <si>
    <t>ostalo</t>
  </si>
  <si>
    <t>ukupna prodaja</t>
  </si>
  <si>
    <t>troskovi</t>
  </si>
  <si>
    <t>zaposleni</t>
  </si>
  <si>
    <t>putni troskovi</t>
  </si>
  <si>
    <t>uzorci</t>
  </si>
  <si>
    <t>transport</t>
  </si>
  <si>
    <t>postarina</t>
  </si>
  <si>
    <t>provizije</t>
  </si>
  <si>
    <t>ukupni troskovi</t>
  </si>
  <si>
    <t>kumulativa</t>
  </si>
  <si>
    <t>dobitak/gubitak</t>
  </si>
  <si>
    <t>kumulativa dobitka/gubitka</t>
  </si>
  <si>
    <t>prodaja i troskovi</t>
  </si>
  <si>
    <t>1 Qrt</t>
  </si>
  <si>
    <t>2Qrt</t>
  </si>
  <si>
    <t>3Qrt</t>
  </si>
  <si>
    <t>4Qrt</t>
  </si>
  <si>
    <t>total</t>
  </si>
  <si>
    <t>formal</t>
  </si>
  <si>
    <t>uvoz</t>
  </si>
  <si>
    <t>domaća nabava</t>
  </si>
  <si>
    <t>konsignacija</t>
  </si>
  <si>
    <t>long posao</t>
  </si>
  <si>
    <t>carina</t>
  </si>
  <si>
    <t>uvozničke provizije</t>
  </si>
  <si>
    <t>bankobna provizija</t>
  </si>
  <si>
    <t xml:space="preserve"> troskovi pakovanja</t>
  </si>
  <si>
    <t>nabavka</t>
  </si>
  <si>
    <t>naziv artikla</t>
  </si>
  <si>
    <t>nabavljeno</t>
  </si>
  <si>
    <t>oktobar</t>
  </si>
  <si>
    <t>novembar</t>
  </si>
  <si>
    <t>decembar</t>
  </si>
  <si>
    <t>prodano</t>
  </si>
  <si>
    <t>viski</t>
  </si>
  <si>
    <t>ukupna kol.</t>
  </si>
  <si>
    <t>jed.cjena</t>
  </si>
  <si>
    <t>uk. cjena</t>
  </si>
  <si>
    <t>konjak</t>
  </si>
  <si>
    <t>pivo</t>
  </si>
  <si>
    <t xml:space="preserve">sokovi </t>
  </si>
  <si>
    <t>kafa</t>
  </si>
  <si>
    <t>koktel</t>
  </si>
  <si>
    <t>ukupno/ kumul.</t>
  </si>
  <si>
    <t>rastur</t>
  </si>
  <si>
    <t>dobit</t>
  </si>
  <si>
    <t>ledeni čaj</t>
  </si>
  <si>
    <t>ostalo nepr.</t>
  </si>
  <si>
    <t>procenti</t>
  </si>
  <si>
    <t>caffe "MARVING"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</si>
</sst>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0000"/>
    <numFmt numFmtId="181" formatCode="0.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ck"/>
      <top style="hair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 style="thick"/>
      <top style="double"/>
      <bottom style="hair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hair"/>
      <right>
        <color indexed="63"/>
      </right>
      <top style="double"/>
      <bottom style="hair"/>
    </border>
    <border>
      <left style="thick"/>
      <right>
        <color indexed="63"/>
      </right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2" fontId="7" fillId="0" borderId="1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2" fontId="7" fillId="0" borderId="5" xfId="0" applyNumberFormat="1" applyFont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7" fillId="0" borderId="8" xfId="0" applyNumberFormat="1" applyFont="1" applyBorder="1" applyAlignment="1">
      <alignment/>
    </xf>
    <xf numFmtId="0" fontId="7" fillId="0" borderId="10" xfId="0" applyFont="1" applyBorder="1" applyAlignment="1">
      <alignment/>
    </xf>
    <xf numFmtId="10" fontId="0" fillId="0" borderId="11" xfId="0" applyNumberFormat="1" applyBorder="1" applyAlignment="1">
      <alignment/>
    </xf>
    <xf numFmtId="0" fontId="0" fillId="3" borderId="0" xfId="0" applyFill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0" fontId="9" fillId="4" borderId="18" xfId="0" applyFont="1" applyFill="1" applyBorder="1" applyAlignment="1">
      <alignment/>
    </xf>
    <xf numFmtId="0" fontId="0" fillId="4" borderId="0" xfId="0" applyFill="1" applyAlignment="1">
      <alignment/>
    </xf>
    <xf numFmtId="0" fontId="9" fillId="4" borderId="19" xfId="0" applyFont="1" applyFill="1" applyBorder="1" applyAlignment="1">
      <alignment/>
    </xf>
    <xf numFmtId="0" fontId="9" fillId="4" borderId="20" xfId="0" applyFont="1" applyFill="1" applyBorder="1" applyAlignment="1">
      <alignment/>
    </xf>
    <xf numFmtId="0" fontId="9" fillId="4" borderId="21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11" fillId="4" borderId="22" xfId="0" applyFont="1" applyFill="1" applyBorder="1" applyAlignment="1">
      <alignment/>
    </xf>
    <xf numFmtId="0" fontId="11" fillId="4" borderId="16" xfId="0" applyFont="1" applyFill="1" applyBorder="1" applyAlignment="1">
      <alignment/>
    </xf>
    <xf numFmtId="0" fontId="8" fillId="4" borderId="23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1" sqref="D1"/>
    </sheetView>
  </sheetViews>
  <sheetFormatPr defaultColWidth="9.140625" defaultRowHeight="12.75"/>
  <cols>
    <col min="1" max="1" width="22.00390625" style="0" customWidth="1"/>
    <col min="2" max="2" width="9.28125" style="0" bestFit="1" customWidth="1"/>
  </cols>
  <sheetData>
    <row r="1" spans="1:7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</row>
    <row r="2" ht="12.75">
      <c r="A2" s="4" t="s">
        <v>0</v>
      </c>
    </row>
    <row r="3" spans="1:7" ht="12.75">
      <c r="A3" s="2" t="s">
        <v>1</v>
      </c>
      <c r="B3" s="5">
        <v>56</v>
      </c>
      <c r="C3" s="5">
        <v>56.1</v>
      </c>
      <c r="D3" s="5">
        <v>55.1</v>
      </c>
      <c r="E3" s="5">
        <v>41.2</v>
      </c>
      <c r="F3" s="5">
        <f>SUM(B3:E3)</f>
        <v>208.39999999999998</v>
      </c>
      <c r="G3" s="6">
        <f>+$F$3/$F$6</f>
        <v>0.24487973396942522</v>
      </c>
    </row>
    <row r="4" spans="1:7" ht="12.75">
      <c r="A4" s="2" t="s">
        <v>2</v>
      </c>
      <c r="B4" s="5">
        <v>55.3</v>
      </c>
      <c r="C4" s="5">
        <v>54.22</v>
      </c>
      <c r="D4" s="5">
        <v>85</v>
      </c>
      <c r="E4" s="5">
        <v>51</v>
      </c>
      <c r="F4" s="5">
        <f>SUM(B4:E4)</f>
        <v>245.51999999999998</v>
      </c>
      <c r="G4" s="6">
        <f>+$F$4/$F$6</f>
        <v>0.288497467774344</v>
      </c>
    </row>
    <row r="5" spans="1:7" ht="12.75">
      <c r="A5" s="2" t="s">
        <v>3</v>
      </c>
      <c r="B5" s="5">
        <v>66.3</v>
      </c>
      <c r="C5" s="5">
        <v>56.7</v>
      </c>
      <c r="D5" s="5">
        <v>254.11</v>
      </c>
      <c r="E5" s="5">
        <v>20</v>
      </c>
      <c r="F5" s="5">
        <f>SUM(B5:E5)</f>
        <v>397.11</v>
      </c>
      <c r="G5" s="6">
        <f>+$F$5/$F$6</f>
        <v>0.46662279825623065</v>
      </c>
    </row>
    <row r="6" spans="1:7" ht="12.75">
      <c r="A6" s="2" t="s">
        <v>4</v>
      </c>
      <c r="B6" s="5">
        <f>SUM(B3:B5)</f>
        <v>177.6</v>
      </c>
      <c r="C6" s="5">
        <f>SUM(C3:C5)</f>
        <v>167.01999999999998</v>
      </c>
      <c r="D6" s="5">
        <f>SUM(D3:D5)</f>
        <v>394.21000000000004</v>
      </c>
      <c r="E6" s="5">
        <f>SUM(E3:E5)</f>
        <v>112.2</v>
      </c>
      <c r="F6" s="5">
        <f>SUM(B6:E6)</f>
        <v>851.0300000000001</v>
      </c>
      <c r="G6" s="6">
        <f>+$F$6/$F$6</f>
        <v>1</v>
      </c>
    </row>
    <row r="7" spans="1:7" ht="12.75">
      <c r="A7" s="2" t="s">
        <v>13</v>
      </c>
      <c r="B7" s="9">
        <f>B6</f>
        <v>177.6</v>
      </c>
      <c r="C7" s="9">
        <f>B7+C6</f>
        <v>344.62</v>
      </c>
      <c r="D7" s="9">
        <f>C7+D6</f>
        <v>738.83</v>
      </c>
      <c r="E7" s="9">
        <f>D7+E6</f>
        <v>851.0300000000001</v>
      </c>
      <c r="F7" s="10"/>
      <c r="G7" s="8"/>
    </row>
    <row r="8" spans="1:7" ht="12.75">
      <c r="A8" s="4" t="s">
        <v>5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8" t="s">
        <v>22</v>
      </c>
    </row>
    <row r="9" spans="1:7" ht="12.75">
      <c r="A9" s="3" t="s">
        <v>6</v>
      </c>
      <c r="B9" s="5"/>
      <c r="C9" s="5"/>
      <c r="D9" s="5"/>
      <c r="E9" s="5"/>
      <c r="F9" s="5">
        <f aca="true" t="shared" si="0" ref="F9:F14">SUM(B9:E9)</f>
        <v>0</v>
      </c>
      <c r="G9" s="6" t="e">
        <f>+$F$9/$F$15</f>
        <v>#DIV/0!</v>
      </c>
    </row>
    <row r="10" spans="1:7" ht="12.75">
      <c r="A10" s="3" t="s">
        <v>7</v>
      </c>
      <c r="B10" s="5"/>
      <c r="C10" s="5"/>
      <c r="D10" s="5"/>
      <c r="E10" s="5"/>
      <c r="F10" s="5">
        <f t="shared" si="0"/>
        <v>0</v>
      </c>
      <c r="G10" s="6" t="e">
        <f aca="true" t="shared" si="1" ref="G10:G15">+$F$9/$F$15</f>
        <v>#DIV/0!</v>
      </c>
    </row>
    <row r="11" spans="1:7" ht="12.75">
      <c r="A11" s="3" t="s">
        <v>8</v>
      </c>
      <c r="B11" s="5"/>
      <c r="C11" s="5"/>
      <c r="D11" s="5"/>
      <c r="E11" s="5"/>
      <c r="F11" s="5">
        <f t="shared" si="0"/>
        <v>0</v>
      </c>
      <c r="G11" s="6" t="e">
        <f t="shared" si="1"/>
        <v>#DIV/0!</v>
      </c>
    </row>
    <row r="12" spans="1:7" ht="12.75">
      <c r="A12" s="3" t="s">
        <v>9</v>
      </c>
      <c r="B12" s="5"/>
      <c r="C12" s="5"/>
      <c r="D12" s="5"/>
      <c r="E12" s="5"/>
      <c r="F12" s="5">
        <f t="shared" si="0"/>
        <v>0</v>
      </c>
      <c r="G12" s="6" t="e">
        <f t="shared" si="1"/>
        <v>#DIV/0!</v>
      </c>
    </row>
    <row r="13" spans="1:7" ht="12.75">
      <c r="A13" s="3" t="s">
        <v>10</v>
      </c>
      <c r="B13" s="5"/>
      <c r="C13" s="5"/>
      <c r="D13" s="5"/>
      <c r="E13" s="5"/>
      <c r="F13" s="5">
        <f t="shared" si="0"/>
        <v>0</v>
      </c>
      <c r="G13" s="6" t="e">
        <f t="shared" si="1"/>
        <v>#DIV/0!</v>
      </c>
    </row>
    <row r="14" spans="1:7" ht="12.75">
      <c r="A14" s="3" t="s">
        <v>11</v>
      </c>
      <c r="B14" s="5"/>
      <c r="C14" s="5"/>
      <c r="D14" s="5"/>
      <c r="E14" s="5"/>
      <c r="F14" s="5">
        <f t="shared" si="0"/>
        <v>0</v>
      </c>
      <c r="G14" s="6" t="e">
        <f t="shared" si="1"/>
        <v>#DIV/0!</v>
      </c>
    </row>
    <row r="15" spans="1:7" ht="12.75">
      <c r="A15" s="3" t="s">
        <v>12</v>
      </c>
      <c r="B15" s="5">
        <f>SUM(B9:B14)</f>
        <v>0</v>
      </c>
      <c r="C15" s="5">
        <f>SUM(C9:C14)</f>
        <v>0</v>
      </c>
      <c r="D15" s="5">
        <f>SUM(D9:D14)</f>
        <v>0</v>
      </c>
      <c r="E15" s="5">
        <f>SUM(E9:E14)</f>
        <v>0</v>
      </c>
      <c r="F15" s="5"/>
      <c r="G15" s="6" t="e">
        <f t="shared" si="1"/>
        <v>#DIV/0!</v>
      </c>
    </row>
    <row r="16" spans="1:7" ht="12.75">
      <c r="A16" s="3" t="s">
        <v>13</v>
      </c>
      <c r="B16" s="5">
        <f>B15</f>
        <v>0</v>
      </c>
      <c r="C16" s="5">
        <f>B16+C15</f>
        <v>0</v>
      </c>
      <c r="D16" s="5">
        <f>C16+D15</f>
        <v>0</v>
      </c>
      <c r="E16" s="5">
        <f>D16+E15</f>
        <v>0</v>
      </c>
      <c r="F16" s="5"/>
      <c r="G16" s="5"/>
    </row>
    <row r="17" spans="1:7" ht="12.75">
      <c r="A17" s="3" t="s">
        <v>14</v>
      </c>
      <c r="B17" s="5">
        <f aca="true" t="shared" si="2" ref="B17:E18">B6-B15</f>
        <v>177.6</v>
      </c>
      <c r="C17" s="5">
        <f t="shared" si="2"/>
        <v>167.01999999999998</v>
      </c>
      <c r="D17" s="5">
        <f t="shared" si="2"/>
        <v>394.21000000000004</v>
      </c>
      <c r="E17" s="5">
        <f t="shared" si="2"/>
        <v>112.2</v>
      </c>
      <c r="F17" s="5"/>
      <c r="G17" s="5"/>
    </row>
    <row r="18" spans="1:7" ht="12.75">
      <c r="A18" s="3" t="s">
        <v>15</v>
      </c>
      <c r="B18" s="5">
        <f t="shared" si="2"/>
        <v>177.6</v>
      </c>
      <c r="C18" s="5">
        <f t="shared" si="2"/>
        <v>344.62</v>
      </c>
      <c r="D18" s="5">
        <f t="shared" si="2"/>
        <v>738.83</v>
      </c>
      <c r="E18" s="5">
        <f t="shared" si="2"/>
        <v>851.0300000000001</v>
      </c>
      <c r="F18" s="5"/>
      <c r="G18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22" sqref="C22"/>
    </sheetView>
  </sheetViews>
  <sheetFormatPr defaultColWidth="9.140625" defaultRowHeight="12.75"/>
  <cols>
    <col min="1" max="1" width="24.7109375" style="0" customWidth="1"/>
  </cols>
  <sheetData>
    <row r="1" spans="1:7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</row>
    <row r="2" ht="12.75">
      <c r="A2" s="11" t="s">
        <v>31</v>
      </c>
    </row>
    <row r="3" spans="1:7" ht="12.75">
      <c r="A3" s="2" t="s">
        <v>23</v>
      </c>
      <c r="B3" s="5">
        <v>56</v>
      </c>
      <c r="C3" s="5">
        <v>56.1</v>
      </c>
      <c r="D3" s="5">
        <v>55.1</v>
      </c>
      <c r="E3" s="5">
        <v>41.2</v>
      </c>
      <c r="F3" s="5">
        <f>SUM(B3:E3)</f>
        <v>208.39999999999998</v>
      </c>
      <c r="G3" s="6">
        <f>+$F$3/$F$6</f>
        <v>0.24487973396942522</v>
      </c>
    </row>
    <row r="4" spans="1:7" ht="12.75">
      <c r="A4" s="2" t="s">
        <v>24</v>
      </c>
      <c r="B4" s="5">
        <v>55.3</v>
      </c>
      <c r="C4" s="5">
        <v>54.22</v>
      </c>
      <c r="D4" s="5">
        <v>85</v>
      </c>
      <c r="E4" s="5">
        <v>51</v>
      </c>
      <c r="F4" s="5">
        <f>SUM(B4:E4)</f>
        <v>245.51999999999998</v>
      </c>
      <c r="G4" s="6">
        <f>+$F$3/$F$6</f>
        <v>0.24487973396942522</v>
      </c>
    </row>
    <row r="5" spans="1:7" ht="12.75">
      <c r="A5" s="2" t="s">
        <v>25</v>
      </c>
      <c r="B5" s="5">
        <v>66.3</v>
      </c>
      <c r="C5" s="5">
        <v>56.7</v>
      </c>
      <c r="D5" s="5">
        <v>254.11</v>
      </c>
      <c r="E5" s="5">
        <v>20</v>
      </c>
      <c r="F5" s="5">
        <f>SUM(B5:E5)</f>
        <v>397.11</v>
      </c>
      <c r="G5" s="6">
        <f>+$F$3/$F$6</f>
        <v>0.24487973396942522</v>
      </c>
    </row>
    <row r="6" spans="1:7" ht="12.75">
      <c r="A6" s="2" t="s">
        <v>26</v>
      </c>
      <c r="B6" s="5">
        <f>SUM(B3:B5)</f>
        <v>177.6</v>
      </c>
      <c r="C6" s="5">
        <f>SUM(C3:C5)</f>
        <v>167.01999999999998</v>
      </c>
      <c r="D6" s="5">
        <f>SUM(D3:D5)</f>
        <v>394.21000000000004</v>
      </c>
      <c r="E6" s="5">
        <f>SUM(E3:E5)</f>
        <v>112.2</v>
      </c>
      <c r="F6" s="5">
        <f>SUM(B6:E6)</f>
        <v>851.0300000000001</v>
      </c>
      <c r="G6" s="6">
        <f>+$F$3/$F$6</f>
        <v>0.24487973396942522</v>
      </c>
    </row>
    <row r="7" spans="1:7" ht="12.75">
      <c r="A7" s="2" t="s">
        <v>13</v>
      </c>
      <c r="B7" s="9">
        <f>B6</f>
        <v>177.6</v>
      </c>
      <c r="C7" s="9">
        <f>B7+C6</f>
        <v>344.62</v>
      </c>
      <c r="D7" s="9">
        <f>C7+D6</f>
        <v>738.83</v>
      </c>
      <c r="E7" s="9">
        <f>D7+E6</f>
        <v>851.0300000000001</v>
      </c>
      <c r="F7" s="10"/>
      <c r="G7" s="8"/>
    </row>
    <row r="8" spans="1:7" ht="12.75">
      <c r="A8" s="2"/>
      <c r="B8" s="9"/>
      <c r="C8" s="9"/>
      <c r="D8" s="9"/>
      <c r="E8" s="9"/>
      <c r="F8" s="10"/>
      <c r="G8" s="8"/>
    </row>
    <row r="9" spans="1:7" ht="12.75">
      <c r="A9" s="11" t="s">
        <v>5</v>
      </c>
      <c r="B9" s="7" t="s">
        <v>17</v>
      </c>
      <c r="C9" s="7" t="s">
        <v>18</v>
      </c>
      <c r="D9" s="7" t="s">
        <v>19</v>
      </c>
      <c r="E9" s="7" t="s">
        <v>20</v>
      </c>
      <c r="F9" s="7" t="s">
        <v>21</v>
      </c>
      <c r="G9" s="8" t="s">
        <v>22</v>
      </c>
    </row>
    <row r="10" spans="1:7" ht="12.75">
      <c r="A10" s="2" t="s">
        <v>27</v>
      </c>
      <c r="B10" s="5"/>
      <c r="C10" s="5"/>
      <c r="D10" s="5"/>
      <c r="E10" s="5"/>
      <c r="F10" s="5">
        <f aca="true" t="shared" si="0" ref="F10:F15">SUM(B10:E10)</f>
        <v>0</v>
      </c>
      <c r="G10" s="6" t="e">
        <f>+$F$10/$F$16</f>
        <v>#DIV/0!</v>
      </c>
    </row>
    <row r="11" spans="1:7" ht="12.75">
      <c r="A11" s="2" t="s">
        <v>30</v>
      </c>
      <c r="B11" s="5"/>
      <c r="C11" s="5"/>
      <c r="D11" s="5"/>
      <c r="E11" s="5"/>
      <c r="F11" s="5">
        <f t="shared" si="0"/>
        <v>0</v>
      </c>
      <c r="G11" s="6" t="e">
        <f aca="true" t="shared" si="1" ref="G11:G16">+$F$10/$F$16</f>
        <v>#DIV/0!</v>
      </c>
    </row>
    <row r="12" spans="1:7" ht="12.75">
      <c r="A12" s="2" t="s">
        <v>8</v>
      </c>
      <c r="B12" s="5"/>
      <c r="C12" s="5"/>
      <c r="D12" s="5"/>
      <c r="E12" s="5"/>
      <c r="F12" s="5">
        <f t="shared" si="0"/>
        <v>0</v>
      </c>
      <c r="G12" s="6" t="e">
        <f t="shared" si="1"/>
        <v>#DIV/0!</v>
      </c>
    </row>
    <row r="13" spans="1:7" ht="12.75">
      <c r="A13" s="2" t="s">
        <v>9</v>
      </c>
      <c r="B13" s="5"/>
      <c r="C13" s="5"/>
      <c r="D13" s="5"/>
      <c r="E13" s="5"/>
      <c r="F13" s="5">
        <f t="shared" si="0"/>
        <v>0</v>
      </c>
      <c r="G13" s="6" t="e">
        <f t="shared" si="1"/>
        <v>#DIV/0!</v>
      </c>
    </row>
    <row r="14" spans="1:7" ht="12.75">
      <c r="A14" s="2" t="s">
        <v>29</v>
      </c>
      <c r="B14" s="5"/>
      <c r="C14" s="5"/>
      <c r="D14" s="5"/>
      <c r="E14" s="5"/>
      <c r="F14" s="5">
        <f t="shared" si="0"/>
        <v>0</v>
      </c>
      <c r="G14" s="6" t="e">
        <f t="shared" si="1"/>
        <v>#DIV/0!</v>
      </c>
    </row>
    <row r="15" spans="1:7" ht="12.75">
      <c r="A15" s="2" t="s">
        <v>28</v>
      </c>
      <c r="B15" s="5"/>
      <c r="C15" s="5"/>
      <c r="D15" s="5"/>
      <c r="E15" s="5"/>
      <c r="F15" s="5">
        <f t="shared" si="0"/>
        <v>0</v>
      </c>
      <c r="G15" s="6" t="e">
        <f t="shared" si="1"/>
        <v>#DIV/0!</v>
      </c>
    </row>
    <row r="16" spans="1:7" ht="12.75">
      <c r="A16" s="2" t="s">
        <v>12</v>
      </c>
      <c r="B16" s="5">
        <f>SUM(B10:B15)</f>
        <v>0</v>
      </c>
      <c r="C16" s="5">
        <f>SUM(C10:C15)</f>
        <v>0</v>
      </c>
      <c r="D16" s="5">
        <f>SUM(D10:D15)</f>
        <v>0</v>
      </c>
      <c r="E16" s="5">
        <f>SUM(E10:E15)</f>
        <v>0</v>
      </c>
      <c r="F16" s="5"/>
      <c r="G16" s="6" t="e">
        <f t="shared" si="1"/>
        <v>#DIV/0!</v>
      </c>
    </row>
    <row r="17" spans="1:7" ht="12.75">
      <c r="A17" s="2" t="s">
        <v>13</v>
      </c>
      <c r="B17" s="5">
        <f>B16</f>
        <v>0</v>
      </c>
      <c r="C17" s="5">
        <f>B17+C16</f>
        <v>0</v>
      </c>
      <c r="D17" s="5">
        <f>C17+D16</f>
        <v>0</v>
      </c>
      <c r="E17" s="5">
        <f>D17+E16</f>
        <v>0</v>
      </c>
      <c r="F17" s="5"/>
      <c r="G17" s="5"/>
    </row>
    <row r="18" spans="1:7" ht="12.75">
      <c r="A18" s="2" t="s">
        <v>14</v>
      </c>
      <c r="B18" s="5">
        <f aca="true" t="shared" si="2" ref="B18:E19">B6-B16</f>
        <v>177.6</v>
      </c>
      <c r="C18" s="5">
        <f t="shared" si="2"/>
        <v>167.01999999999998</v>
      </c>
      <c r="D18" s="5">
        <f t="shared" si="2"/>
        <v>394.21000000000004</v>
      </c>
      <c r="E18" s="5">
        <f t="shared" si="2"/>
        <v>112.2</v>
      </c>
      <c r="F18" s="5"/>
      <c r="G18" s="5"/>
    </row>
    <row r="19" spans="1:7" ht="12.75">
      <c r="A19" s="2" t="s">
        <v>15</v>
      </c>
      <c r="B19" s="5">
        <f t="shared" si="2"/>
        <v>177.6</v>
      </c>
      <c r="C19" s="5">
        <f t="shared" si="2"/>
        <v>344.62</v>
      </c>
      <c r="D19" s="5">
        <f t="shared" si="2"/>
        <v>738.83</v>
      </c>
      <c r="E19" s="5">
        <f t="shared" si="2"/>
        <v>851.0300000000001</v>
      </c>
      <c r="F19" s="5"/>
      <c r="G19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5" zoomScaleNormal="75" workbookViewId="0" topLeftCell="A1">
      <selection activeCell="I8" sqref="I8"/>
    </sheetView>
  </sheetViews>
  <sheetFormatPr defaultColWidth="9.140625" defaultRowHeight="12.75"/>
  <cols>
    <col min="1" max="1" width="15.28125" style="0" customWidth="1"/>
    <col min="2" max="2" width="13.140625" style="0" customWidth="1"/>
    <col min="3" max="3" width="10.140625" style="0" customWidth="1"/>
    <col min="4" max="4" width="10.28125" style="0" customWidth="1"/>
    <col min="5" max="5" width="10.7109375" style="0" customWidth="1"/>
    <col min="6" max="7" width="10.140625" style="0" customWidth="1"/>
    <col min="8" max="8" width="10.28125" style="0" customWidth="1"/>
  </cols>
  <sheetData>
    <row r="1" spans="1:8" s="38" customFormat="1" ht="19.5" thickBot="1" thickTop="1">
      <c r="A1" s="45" t="s">
        <v>53</v>
      </c>
      <c r="B1" s="46"/>
      <c r="C1" s="36"/>
      <c r="D1" s="36"/>
      <c r="E1" s="36"/>
      <c r="F1" s="36"/>
      <c r="G1" s="36"/>
      <c r="H1" s="37"/>
    </row>
    <row r="2" spans="1:8" s="38" customFormat="1" ht="13.5" thickBot="1">
      <c r="A2" s="39"/>
      <c r="B2" s="47" t="s">
        <v>33</v>
      </c>
      <c r="C2" s="47"/>
      <c r="D2" s="47"/>
      <c r="E2" s="47"/>
      <c r="F2" s="40"/>
      <c r="G2" s="40"/>
      <c r="H2" s="41"/>
    </row>
    <row r="3" spans="1:8" s="38" customFormat="1" ht="13.5" thickTop="1">
      <c r="A3" s="42" t="s">
        <v>32</v>
      </c>
      <c r="B3" s="42" t="s">
        <v>34</v>
      </c>
      <c r="C3" s="42" t="s">
        <v>35</v>
      </c>
      <c r="D3" s="42" t="s">
        <v>36</v>
      </c>
      <c r="E3" s="42" t="s">
        <v>39</v>
      </c>
      <c r="F3" s="42" t="s">
        <v>40</v>
      </c>
      <c r="G3" s="43" t="s">
        <v>41</v>
      </c>
      <c r="H3" s="44" t="s">
        <v>52</v>
      </c>
    </row>
    <row r="4" spans="1:8" ht="12.75">
      <c r="A4" s="16" t="s">
        <v>38</v>
      </c>
      <c r="B4" s="12">
        <v>100</v>
      </c>
      <c r="C4" s="12">
        <v>80</v>
      </c>
      <c r="D4" s="12">
        <v>200</v>
      </c>
      <c r="E4" s="12">
        <f>SUM(B4:D4)</f>
        <v>380</v>
      </c>
      <c r="F4" s="12">
        <v>45</v>
      </c>
      <c r="G4" s="24">
        <f>F4*E4</f>
        <v>17100</v>
      </c>
      <c r="H4" s="28">
        <f>+E4/$E$11</f>
        <v>0.07224334600760456</v>
      </c>
    </row>
    <row r="5" spans="1:8" ht="12.75">
      <c r="A5" s="16" t="s">
        <v>42</v>
      </c>
      <c r="B5" s="12">
        <v>200</v>
      </c>
      <c r="C5" s="12">
        <v>150</v>
      </c>
      <c r="D5" s="12">
        <v>200</v>
      </c>
      <c r="E5" s="12">
        <f aca="true" t="shared" si="0" ref="E5:E10">SUM(B5:D5)</f>
        <v>550</v>
      </c>
      <c r="F5" s="12">
        <v>25</v>
      </c>
      <c r="G5" s="24">
        <f aca="true" t="shared" si="1" ref="G5:G10">+F5*E5</f>
        <v>13750</v>
      </c>
      <c r="H5" s="28">
        <f aca="true" t="shared" si="2" ref="H5:H11">+E5/$E$11</f>
        <v>0.10456273764258556</v>
      </c>
    </row>
    <row r="6" spans="1:8" ht="12.75">
      <c r="A6" s="16" t="s">
        <v>43</v>
      </c>
      <c r="B6" s="12">
        <v>500</v>
      </c>
      <c r="C6" s="12">
        <v>400</v>
      </c>
      <c r="D6" s="12">
        <v>350</v>
      </c>
      <c r="E6" s="12">
        <f t="shared" si="0"/>
        <v>1250</v>
      </c>
      <c r="F6" s="12">
        <v>33</v>
      </c>
      <c r="G6" s="24">
        <f t="shared" si="1"/>
        <v>41250</v>
      </c>
      <c r="H6" s="28">
        <f t="shared" si="2"/>
        <v>0.2376425855513308</v>
      </c>
    </row>
    <row r="7" spans="1:8" ht="12.75">
      <c r="A7" s="16" t="s">
        <v>44</v>
      </c>
      <c r="B7" s="12">
        <v>600</v>
      </c>
      <c r="C7" s="12">
        <v>550</v>
      </c>
      <c r="D7" s="12">
        <v>500</v>
      </c>
      <c r="E7" s="12">
        <f t="shared" si="0"/>
        <v>1650</v>
      </c>
      <c r="F7" s="12">
        <v>1.2</v>
      </c>
      <c r="G7" s="24">
        <f t="shared" si="1"/>
        <v>1980</v>
      </c>
      <c r="H7" s="28">
        <f t="shared" si="2"/>
        <v>0.31368821292775667</v>
      </c>
    </row>
    <row r="8" spans="1:8" ht="12.75">
      <c r="A8" s="16" t="s">
        <v>45</v>
      </c>
      <c r="B8" s="12">
        <v>100</v>
      </c>
      <c r="C8" s="12">
        <v>80</v>
      </c>
      <c r="D8" s="12">
        <v>200</v>
      </c>
      <c r="E8" s="12">
        <f t="shared" si="0"/>
        <v>380</v>
      </c>
      <c r="F8" s="12">
        <v>9</v>
      </c>
      <c r="G8" s="24">
        <f t="shared" si="1"/>
        <v>3420</v>
      </c>
      <c r="H8" s="28">
        <f t="shared" si="2"/>
        <v>0.07224334600760456</v>
      </c>
    </row>
    <row r="9" spans="1:8" ht="12.75">
      <c r="A9" s="16" t="s">
        <v>46</v>
      </c>
      <c r="B9" s="12">
        <v>50</v>
      </c>
      <c r="C9" s="12">
        <v>40</v>
      </c>
      <c r="D9" s="12">
        <v>60</v>
      </c>
      <c r="E9" s="12">
        <f t="shared" si="0"/>
        <v>150</v>
      </c>
      <c r="F9" s="12">
        <v>1.5</v>
      </c>
      <c r="G9" s="24">
        <f t="shared" si="1"/>
        <v>225</v>
      </c>
      <c r="H9" s="28">
        <f t="shared" si="2"/>
        <v>0.028517110266159697</v>
      </c>
    </row>
    <row r="10" spans="1:8" ht="12.75">
      <c r="A10" s="16" t="s">
        <v>50</v>
      </c>
      <c r="B10" s="12">
        <v>500</v>
      </c>
      <c r="C10" s="12">
        <v>200</v>
      </c>
      <c r="D10" s="12">
        <v>200</v>
      </c>
      <c r="E10" s="12">
        <f t="shared" si="0"/>
        <v>900</v>
      </c>
      <c r="F10" s="12">
        <v>0.5</v>
      </c>
      <c r="G10" s="24">
        <f t="shared" si="1"/>
        <v>450</v>
      </c>
      <c r="H10" s="28">
        <f t="shared" si="2"/>
        <v>0.17110266159695817</v>
      </c>
    </row>
    <row r="11" spans="1:8" ht="12.75">
      <c r="A11" s="16" t="s">
        <v>47</v>
      </c>
      <c r="B11" s="12">
        <f>SUM(B4:B10)</f>
        <v>2050</v>
      </c>
      <c r="C11" s="12">
        <f>SUM(C4:C10)</f>
        <v>1500</v>
      </c>
      <c r="D11" s="12">
        <f>SUM(D4:D10)</f>
        <v>1710</v>
      </c>
      <c r="E11" s="12">
        <f>SUM(E4:E10)</f>
        <v>5260</v>
      </c>
      <c r="F11" s="12"/>
      <c r="G11" s="24">
        <f>SUM(G4:G10)</f>
        <v>78175</v>
      </c>
      <c r="H11" s="28">
        <f t="shared" si="2"/>
        <v>1</v>
      </c>
    </row>
    <row r="12" spans="1:8" s="29" customFormat="1" ht="13.5" thickBot="1">
      <c r="A12" s="30"/>
      <c r="B12" s="48" t="s">
        <v>37</v>
      </c>
      <c r="C12" s="48"/>
      <c r="D12" s="48"/>
      <c r="E12" s="31"/>
      <c r="F12" s="31"/>
      <c r="G12" s="31"/>
      <c r="H12" s="32"/>
    </row>
    <row r="13" spans="1:8" s="29" customFormat="1" ht="13.5" thickTop="1">
      <c r="A13" s="33" t="s">
        <v>32</v>
      </c>
      <c r="B13" s="34" t="s">
        <v>34</v>
      </c>
      <c r="C13" s="34" t="s">
        <v>35</v>
      </c>
      <c r="D13" s="34" t="s">
        <v>36</v>
      </c>
      <c r="E13" s="34" t="s">
        <v>39</v>
      </c>
      <c r="F13" s="34" t="s">
        <v>40</v>
      </c>
      <c r="G13" s="34" t="s">
        <v>41</v>
      </c>
      <c r="H13" s="35" t="s">
        <v>52</v>
      </c>
    </row>
    <row r="14" spans="1:8" ht="12.75">
      <c r="A14" s="17" t="s">
        <v>38</v>
      </c>
      <c r="B14" s="14">
        <v>80</v>
      </c>
      <c r="C14" s="14">
        <v>60</v>
      </c>
      <c r="D14" s="14">
        <v>200</v>
      </c>
      <c r="E14" s="14">
        <f>SUM(B14:D14)</f>
        <v>340</v>
      </c>
      <c r="F14" s="14">
        <v>65</v>
      </c>
      <c r="G14" s="25">
        <f aca="true" t="shared" si="3" ref="G14:G21">+F14*E14</f>
        <v>22100</v>
      </c>
      <c r="H14" s="28">
        <f>+E14/$E$22</f>
        <v>0.07257203842049093</v>
      </c>
    </row>
    <row r="15" spans="1:8" ht="12.75">
      <c r="A15" s="16" t="s">
        <v>42</v>
      </c>
      <c r="B15" s="12">
        <v>160</v>
      </c>
      <c r="C15" s="12">
        <v>140</v>
      </c>
      <c r="D15" s="12">
        <v>200</v>
      </c>
      <c r="E15" s="12">
        <f aca="true" t="shared" si="4" ref="E15:E21">SUM(B15:D15)</f>
        <v>500</v>
      </c>
      <c r="F15" s="12">
        <v>35</v>
      </c>
      <c r="G15" s="24">
        <f t="shared" si="3"/>
        <v>17500</v>
      </c>
      <c r="H15" s="28">
        <f aca="true" t="shared" si="5" ref="H15:H22">+E15/$E$22</f>
        <v>0.10672358591248667</v>
      </c>
    </row>
    <row r="16" spans="1:8" ht="12.75">
      <c r="A16" s="16" t="s">
        <v>43</v>
      </c>
      <c r="B16" s="12">
        <v>450</v>
      </c>
      <c r="C16" s="12">
        <v>400</v>
      </c>
      <c r="D16" s="12">
        <v>250</v>
      </c>
      <c r="E16" s="12">
        <f t="shared" si="4"/>
        <v>1100</v>
      </c>
      <c r="F16" s="12">
        <v>43</v>
      </c>
      <c r="G16" s="24">
        <f t="shared" si="3"/>
        <v>47300</v>
      </c>
      <c r="H16" s="28">
        <f t="shared" si="5"/>
        <v>0.23479188900747064</v>
      </c>
    </row>
    <row r="17" spans="1:8" ht="12.75">
      <c r="A17" s="16" t="s">
        <v>44</v>
      </c>
      <c r="B17" s="12">
        <v>580</v>
      </c>
      <c r="C17" s="12">
        <v>500</v>
      </c>
      <c r="D17" s="12">
        <v>400</v>
      </c>
      <c r="E17" s="12">
        <f t="shared" si="4"/>
        <v>1480</v>
      </c>
      <c r="F17" s="12">
        <v>2.2</v>
      </c>
      <c r="G17" s="24">
        <f t="shared" si="3"/>
        <v>3256.0000000000005</v>
      </c>
      <c r="H17" s="28">
        <f t="shared" si="5"/>
        <v>0.31590181430096054</v>
      </c>
    </row>
    <row r="18" spans="1:8" ht="12.75">
      <c r="A18" s="16" t="s">
        <v>45</v>
      </c>
      <c r="B18" s="12">
        <v>85</v>
      </c>
      <c r="C18" s="12">
        <v>80</v>
      </c>
      <c r="D18" s="12">
        <v>100</v>
      </c>
      <c r="E18" s="12">
        <f t="shared" si="4"/>
        <v>265</v>
      </c>
      <c r="F18" s="12">
        <v>10</v>
      </c>
      <c r="G18" s="24">
        <f t="shared" si="3"/>
        <v>2650</v>
      </c>
      <c r="H18" s="28">
        <f t="shared" si="5"/>
        <v>0.05656350053361793</v>
      </c>
    </row>
    <row r="19" spans="1:9" ht="12.75">
      <c r="A19" s="16" t="s">
        <v>46</v>
      </c>
      <c r="B19" s="12">
        <v>45</v>
      </c>
      <c r="C19" s="12">
        <v>35</v>
      </c>
      <c r="D19" s="12">
        <v>60</v>
      </c>
      <c r="E19" s="12">
        <f t="shared" si="4"/>
        <v>140</v>
      </c>
      <c r="F19" s="12">
        <v>2.5</v>
      </c>
      <c r="G19" s="24">
        <f t="shared" si="3"/>
        <v>350</v>
      </c>
      <c r="H19" s="28">
        <f t="shared" si="5"/>
        <v>0.029882604055496264</v>
      </c>
      <c r="I19" s="29"/>
    </row>
    <row r="20" spans="1:8" ht="12.75">
      <c r="A20" s="16" t="s">
        <v>50</v>
      </c>
      <c r="B20" s="12">
        <v>450</v>
      </c>
      <c r="C20" s="12">
        <v>180</v>
      </c>
      <c r="D20" s="12">
        <v>160</v>
      </c>
      <c r="E20" s="12">
        <v>800</v>
      </c>
      <c r="F20" s="12">
        <v>1.5</v>
      </c>
      <c r="G20" s="24">
        <f t="shared" si="3"/>
        <v>1200</v>
      </c>
      <c r="H20" s="28">
        <f t="shared" si="5"/>
        <v>0.17075773745997866</v>
      </c>
    </row>
    <row r="21" spans="1:8" ht="12.75">
      <c r="A21" s="16" t="s">
        <v>48</v>
      </c>
      <c r="B21" s="12">
        <v>15</v>
      </c>
      <c r="C21" s="12">
        <v>20</v>
      </c>
      <c r="D21" s="12">
        <v>25</v>
      </c>
      <c r="E21" s="12">
        <f t="shared" si="4"/>
        <v>60</v>
      </c>
      <c r="F21" s="12">
        <v>1.8</v>
      </c>
      <c r="G21" s="24">
        <f t="shared" si="3"/>
        <v>108</v>
      </c>
      <c r="H21" s="28">
        <f t="shared" si="5"/>
        <v>0.012806830309498399</v>
      </c>
    </row>
    <row r="22" spans="1:8" ht="12.75">
      <c r="A22" s="16" t="s">
        <v>47</v>
      </c>
      <c r="B22" s="12">
        <f>SUM(B14:B21)</f>
        <v>1865</v>
      </c>
      <c r="C22" s="12">
        <f>SUM(C14:C21)</f>
        <v>1415</v>
      </c>
      <c r="D22" s="12">
        <f>SUM(D14:D21)</f>
        <v>1395</v>
      </c>
      <c r="E22" s="12">
        <f>SUM(E14:E21)</f>
        <v>4685</v>
      </c>
      <c r="F22" s="12"/>
      <c r="G22" s="24">
        <f>SUM(G14:G21)</f>
        <v>94464</v>
      </c>
      <c r="H22" s="28">
        <f t="shared" si="5"/>
        <v>1</v>
      </c>
    </row>
    <row r="23" spans="1:8" ht="12.75">
      <c r="A23" s="15"/>
      <c r="B23" s="12"/>
      <c r="C23" s="12"/>
      <c r="D23" s="12"/>
      <c r="E23" s="12"/>
      <c r="F23" s="12"/>
      <c r="G23" s="24"/>
      <c r="H23" s="13"/>
    </row>
    <row r="24" spans="1:8" ht="12.75">
      <c r="A24" s="22" t="s">
        <v>51</v>
      </c>
      <c r="B24" s="18">
        <f>+B11-B22</f>
        <v>185</v>
      </c>
      <c r="C24" s="18">
        <f>+C11-C22</f>
        <v>85</v>
      </c>
      <c r="D24" s="18">
        <f>+D11-D22</f>
        <v>315</v>
      </c>
      <c r="E24" s="18">
        <f>+E11-E22</f>
        <v>575</v>
      </c>
      <c r="F24" s="18"/>
      <c r="G24" s="26"/>
      <c r="H24" s="19"/>
    </row>
    <row r="25" spans="1:8" ht="13.5" thickBot="1">
      <c r="A25" s="23" t="s">
        <v>49</v>
      </c>
      <c r="B25" s="20"/>
      <c r="C25" s="20"/>
      <c r="D25" s="20"/>
      <c r="E25" s="20"/>
      <c r="F25" s="20"/>
      <c r="G25" s="27"/>
      <c r="H25" s="21">
        <f>+G22-G11</f>
        <v>16289</v>
      </c>
    </row>
    <row r="26" ht="13.5" thickTop="1"/>
  </sheetData>
  <mergeCells count="3">
    <mergeCell ref="A1:B1"/>
    <mergeCell ref="B2:E2"/>
    <mergeCell ref="B12:D1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Gajic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Slobodanka Gajic</dc:creator>
  <cp:keywords/>
  <dc:description/>
  <cp:lastModifiedBy>Radna5</cp:lastModifiedBy>
  <dcterms:created xsi:type="dcterms:W3CDTF">2000-12-21T14:06:07Z</dcterms:created>
  <dcterms:modified xsi:type="dcterms:W3CDTF">2002-03-28T13:48:21Z</dcterms:modified>
  <cp:category/>
  <cp:version/>
  <cp:contentType/>
  <cp:contentStatus/>
</cp:coreProperties>
</file>