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521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D1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po toni</t>
        </r>
      </text>
    </comment>
    <comment ref="G1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po materijalu</t>
        </r>
      </text>
    </comment>
    <comment ref="G10" authorId="0">
      <text>
        <r>
          <rPr>
            <b/>
            <sz val="8"/>
            <rFont val="Tahoma"/>
            <family val="0"/>
          </rPr>
          <t>11
prosjecna zarada po
artiklu</t>
        </r>
      </text>
    </comment>
    <comment ref="K10" authorId="0">
      <text>
        <r>
          <rPr>
            <b/>
            <sz val="8"/>
            <rFont val="Tahoma"/>
            <family val="0"/>
          </rPr>
          <t>11
prosjecna zarada po 
artiklu</t>
        </r>
      </text>
    </comment>
    <comment ref="F10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broj visoko akciznih materijala</t>
        </r>
      </text>
    </comment>
    <comment ref="J10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broj visoko akciznih materijala
</t>
        </r>
      </text>
    </comment>
    <comment ref="B22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mjesecno</t>
        </r>
      </text>
    </comment>
  </commentList>
</comments>
</file>

<file path=xl/sharedStrings.xml><?xml version="1.0" encoding="utf-8"?>
<sst xmlns="http://schemas.openxmlformats.org/spreadsheetml/2006/main" count="37" uniqueCount="25">
  <si>
    <t>kup.cijena 1</t>
  </si>
  <si>
    <t>kup.cijena 2</t>
  </si>
  <si>
    <t>pro.cijena 1</t>
  </si>
  <si>
    <t>pro.cijena 2</t>
  </si>
  <si>
    <t>zarada</t>
  </si>
  <si>
    <t>materijal</t>
  </si>
  <si>
    <t>kolicina(t)</t>
  </si>
  <si>
    <t>drvo</t>
  </si>
  <si>
    <t>staklo</t>
  </si>
  <si>
    <t>pijesak</t>
  </si>
  <si>
    <t>plastika</t>
  </si>
  <si>
    <t>metal</t>
  </si>
  <si>
    <t>papir</t>
  </si>
  <si>
    <t>kamen</t>
  </si>
  <si>
    <t>uran</t>
  </si>
  <si>
    <t>razlika</t>
  </si>
  <si>
    <t>ukupno</t>
  </si>
  <si>
    <t>rashodi 1</t>
  </si>
  <si>
    <t>prihodi 1</t>
  </si>
  <si>
    <t>rashodi 2</t>
  </si>
  <si>
    <t>prihodi 2</t>
  </si>
  <si>
    <t>los profit</t>
  </si>
  <si>
    <t>materijal sa najslabijim prihodom</t>
  </si>
  <si>
    <t>materijal sa najvecim prihodom</t>
  </si>
  <si>
    <t>godisnje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</si>
</sst>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  <numFmt numFmtId="167" formatCode="0.00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double"/>
      <sz val="10"/>
      <name val="USABlack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/>
    </xf>
    <xf numFmtId="2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" fillId="8" borderId="1" xfId="0" applyFont="1" applyFill="1" applyBorder="1" applyAlignment="1">
      <alignment horizontal="center" textRotation="15"/>
    </xf>
    <xf numFmtId="0" fontId="3" fillId="8" borderId="2" xfId="0" applyFont="1" applyFill="1" applyBorder="1" applyAlignment="1">
      <alignment horizontal="center" textRotation="15"/>
    </xf>
    <xf numFmtId="0" fontId="3" fillId="8" borderId="3" xfId="0" applyFont="1" applyFill="1" applyBorder="1" applyAlignment="1">
      <alignment horizontal="center" textRotation="15"/>
    </xf>
    <xf numFmtId="0" fontId="3" fillId="8" borderId="4" xfId="0" applyFont="1" applyFill="1" applyBorder="1" applyAlignment="1">
      <alignment horizontal="center" textRotation="1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7">
      <selection activeCell="G15" sqref="G15"/>
    </sheetView>
  </sheetViews>
  <sheetFormatPr defaultColWidth="9.140625" defaultRowHeight="12.75"/>
  <cols>
    <col min="1" max="1" width="3.140625" style="0" customWidth="1"/>
    <col min="4" max="11" width="10.7109375" style="0" customWidth="1"/>
  </cols>
  <sheetData>
    <row r="1" spans="1:11" ht="12.75">
      <c r="A1" s="1"/>
      <c r="B1" s="1" t="s">
        <v>5</v>
      </c>
      <c r="C1" s="1" t="s">
        <v>6</v>
      </c>
      <c r="D1" s="1" t="s">
        <v>0</v>
      </c>
      <c r="E1" s="1" t="s">
        <v>2</v>
      </c>
      <c r="F1" s="2" t="s">
        <v>15</v>
      </c>
      <c r="G1" s="2" t="s">
        <v>4</v>
      </c>
      <c r="H1" s="1" t="s">
        <v>1</v>
      </c>
      <c r="I1" s="1" t="s">
        <v>3</v>
      </c>
      <c r="J1" s="2" t="s">
        <v>15</v>
      </c>
      <c r="K1" s="2" t="s">
        <v>4</v>
      </c>
    </row>
    <row r="2" spans="1:11" ht="12.75">
      <c r="A2" s="3">
        <v>1</v>
      </c>
      <c r="B2" s="4" t="s">
        <v>7</v>
      </c>
      <c r="C2" s="5">
        <v>70</v>
      </c>
      <c r="D2" s="12">
        <v>25</v>
      </c>
      <c r="E2" s="12">
        <v>34</v>
      </c>
      <c r="F2" s="12">
        <f aca="true" t="shared" si="0" ref="F2:F9">E2-D2</f>
        <v>9</v>
      </c>
      <c r="G2" s="12">
        <f aca="true" t="shared" si="1" ref="G2:G9">C2*F2</f>
        <v>630</v>
      </c>
      <c r="H2" s="15">
        <v>24</v>
      </c>
      <c r="I2" s="15">
        <v>33</v>
      </c>
      <c r="J2" s="15">
        <f>I2-H2</f>
        <v>9</v>
      </c>
      <c r="K2" s="15">
        <f aca="true" t="shared" si="2" ref="K2:K9">C2*J2</f>
        <v>630</v>
      </c>
    </row>
    <row r="3" spans="1:11" ht="12.75">
      <c r="A3" s="3">
        <v>2</v>
      </c>
      <c r="B3" s="4" t="s">
        <v>8</v>
      </c>
      <c r="C3" s="5">
        <v>30</v>
      </c>
      <c r="D3" s="12">
        <v>32</v>
      </c>
      <c r="E3" s="12">
        <v>39</v>
      </c>
      <c r="F3" s="12">
        <f t="shared" si="0"/>
        <v>7</v>
      </c>
      <c r="G3" s="12">
        <f t="shared" si="1"/>
        <v>210</v>
      </c>
      <c r="H3" s="15">
        <v>30</v>
      </c>
      <c r="I3" s="15">
        <v>40</v>
      </c>
      <c r="J3" s="15">
        <f aca="true" t="shared" si="3" ref="J3:J9">I3-H3</f>
        <v>10</v>
      </c>
      <c r="K3" s="15">
        <f t="shared" si="2"/>
        <v>300</v>
      </c>
    </row>
    <row r="4" spans="1:11" ht="12.75">
      <c r="A4" s="3">
        <v>3</v>
      </c>
      <c r="B4" s="4" t="s">
        <v>9</v>
      </c>
      <c r="C4" s="5">
        <v>45</v>
      </c>
      <c r="D4" s="12">
        <v>10</v>
      </c>
      <c r="E4" s="12">
        <v>15</v>
      </c>
      <c r="F4" s="12">
        <f t="shared" si="0"/>
        <v>5</v>
      </c>
      <c r="G4" s="12">
        <f t="shared" si="1"/>
        <v>225</v>
      </c>
      <c r="H4" s="15">
        <v>12</v>
      </c>
      <c r="I4" s="15">
        <v>14</v>
      </c>
      <c r="J4" s="15">
        <f t="shared" si="3"/>
        <v>2</v>
      </c>
      <c r="K4" s="15">
        <f t="shared" si="2"/>
        <v>90</v>
      </c>
    </row>
    <row r="5" spans="1:11" ht="12.75">
      <c r="A5" s="3">
        <v>4</v>
      </c>
      <c r="B5" s="4" t="s">
        <v>10</v>
      </c>
      <c r="C5" s="5">
        <v>15</v>
      </c>
      <c r="D5" s="12">
        <v>20</v>
      </c>
      <c r="E5" s="12">
        <v>23</v>
      </c>
      <c r="F5" s="12">
        <f t="shared" si="0"/>
        <v>3</v>
      </c>
      <c r="G5" s="12">
        <f t="shared" si="1"/>
        <v>45</v>
      </c>
      <c r="H5" s="15">
        <v>17</v>
      </c>
      <c r="I5" s="15">
        <v>22</v>
      </c>
      <c r="J5" s="15">
        <f t="shared" si="3"/>
        <v>5</v>
      </c>
      <c r="K5" s="15">
        <f t="shared" si="2"/>
        <v>75</v>
      </c>
    </row>
    <row r="6" spans="1:11" ht="12.75">
      <c r="A6" s="3">
        <v>5</v>
      </c>
      <c r="B6" s="4" t="s">
        <v>11</v>
      </c>
      <c r="C6" s="5">
        <v>100</v>
      </c>
      <c r="D6" s="12">
        <v>30</v>
      </c>
      <c r="E6" s="12">
        <v>38</v>
      </c>
      <c r="F6" s="12">
        <f t="shared" si="0"/>
        <v>8</v>
      </c>
      <c r="G6" s="12">
        <f t="shared" si="1"/>
        <v>800</v>
      </c>
      <c r="H6" s="15">
        <v>34</v>
      </c>
      <c r="I6" s="15">
        <v>39</v>
      </c>
      <c r="J6" s="15">
        <f t="shared" si="3"/>
        <v>5</v>
      </c>
      <c r="K6" s="15">
        <f t="shared" si="2"/>
        <v>500</v>
      </c>
    </row>
    <row r="7" spans="1:11" ht="12.75">
      <c r="A7" s="3">
        <v>6</v>
      </c>
      <c r="B7" s="4" t="s">
        <v>12</v>
      </c>
      <c r="C7" s="5">
        <v>250</v>
      </c>
      <c r="D7" s="12">
        <v>9</v>
      </c>
      <c r="E7" s="12">
        <v>11</v>
      </c>
      <c r="F7" s="12">
        <f t="shared" si="0"/>
        <v>2</v>
      </c>
      <c r="G7" s="12">
        <f t="shared" si="1"/>
        <v>500</v>
      </c>
      <c r="H7" s="15">
        <v>10</v>
      </c>
      <c r="I7" s="15">
        <v>12</v>
      </c>
      <c r="J7" s="15">
        <f t="shared" si="3"/>
        <v>2</v>
      </c>
      <c r="K7" s="15">
        <f t="shared" si="2"/>
        <v>500</v>
      </c>
    </row>
    <row r="8" spans="1:11" ht="12.75">
      <c r="A8" s="3">
        <v>7</v>
      </c>
      <c r="B8" s="4" t="s">
        <v>13</v>
      </c>
      <c r="C8" s="5">
        <v>400</v>
      </c>
      <c r="D8" s="12">
        <v>5</v>
      </c>
      <c r="E8" s="12">
        <v>6</v>
      </c>
      <c r="F8" s="12">
        <f t="shared" si="0"/>
        <v>1</v>
      </c>
      <c r="G8" s="12">
        <f t="shared" si="1"/>
        <v>400</v>
      </c>
      <c r="H8" s="15">
        <v>4</v>
      </c>
      <c r="I8" s="15">
        <v>6</v>
      </c>
      <c r="J8" s="15">
        <f t="shared" si="3"/>
        <v>2</v>
      </c>
      <c r="K8" s="15">
        <f t="shared" si="2"/>
        <v>800</v>
      </c>
    </row>
    <row r="9" spans="1:11" ht="12.75">
      <c r="A9" s="3">
        <v>8</v>
      </c>
      <c r="B9" s="4" t="s">
        <v>14</v>
      </c>
      <c r="C9" s="5">
        <v>2</v>
      </c>
      <c r="D9" s="12">
        <v>150</v>
      </c>
      <c r="E9" s="12">
        <v>250</v>
      </c>
      <c r="F9" s="12">
        <f t="shared" si="0"/>
        <v>100</v>
      </c>
      <c r="G9" s="12">
        <f t="shared" si="1"/>
        <v>200</v>
      </c>
      <c r="H9" s="15">
        <v>170</v>
      </c>
      <c r="I9" s="15">
        <v>240</v>
      </c>
      <c r="J9" s="15">
        <f t="shared" si="3"/>
        <v>70</v>
      </c>
      <c r="K9" s="15">
        <f t="shared" si="2"/>
        <v>140</v>
      </c>
    </row>
    <row r="10" spans="2:11" s="7" customFormat="1" ht="12.75">
      <c r="B10" s="6"/>
      <c r="F10" s="22">
        <f>COUNTIF(F2:F9,"&gt;50")</f>
        <v>1</v>
      </c>
      <c r="G10" s="21">
        <f>AVERAGE(G2:G9)</f>
        <v>376.25</v>
      </c>
      <c r="J10" s="22">
        <f>COUNTIF(J2:J9,"&gt;50")</f>
        <v>1</v>
      </c>
      <c r="K10" s="21">
        <f>AVERAGE(K2:K9)</f>
        <v>379.375</v>
      </c>
    </row>
    <row r="11" spans="2:11" s="7" customFormat="1" ht="12.75">
      <c r="B11" s="6"/>
      <c r="F11" s="23"/>
      <c r="G11" s="21">
        <f>IF(MOD(G10,TRUNC(G10))&gt;=0.5,TRUNC(D13)+1,TRUNC(G10))</f>
        <v>376</v>
      </c>
      <c r="J11" s="23"/>
      <c r="K11" s="21">
        <f>IF(MOD(K10,TRUNC(K10))&gt;=0.5,TRUNC(K10)+1,TRUNC(K10))</f>
        <v>379</v>
      </c>
    </row>
    <row r="12" spans="1:11" ht="12.75">
      <c r="A12" s="7"/>
      <c r="B12" s="8"/>
      <c r="C12" s="10" t="s">
        <v>17</v>
      </c>
      <c r="D12" s="10" t="s">
        <v>18</v>
      </c>
      <c r="E12" s="11" t="s">
        <v>19</v>
      </c>
      <c r="F12" s="11" t="s">
        <v>20</v>
      </c>
      <c r="G12" s="19"/>
      <c r="H12" s="7"/>
      <c r="I12" s="7"/>
      <c r="J12" s="7"/>
      <c r="K12" s="7"/>
    </row>
    <row r="13" spans="1:8" ht="12.75">
      <c r="A13" s="3">
        <v>1</v>
      </c>
      <c r="B13" s="9" t="s">
        <v>7</v>
      </c>
      <c r="C13" s="13">
        <f>C2*D2</f>
        <v>1750</v>
      </c>
      <c r="D13" s="13">
        <f aca="true" t="shared" si="4" ref="D13:D20">C2*E2</f>
        <v>2380</v>
      </c>
      <c r="E13" s="14">
        <f>C2*H2</f>
        <v>1680</v>
      </c>
      <c r="F13" s="15">
        <f>C2*I2</f>
        <v>2310</v>
      </c>
      <c r="H13" s="20"/>
    </row>
    <row r="14" spans="1:8" ht="12.75">
      <c r="A14" s="3">
        <v>2</v>
      </c>
      <c r="B14" s="9" t="s">
        <v>8</v>
      </c>
      <c r="C14" s="13">
        <f aca="true" t="shared" si="5" ref="C14:C20">C3*D3</f>
        <v>960</v>
      </c>
      <c r="D14" s="13">
        <f t="shared" si="4"/>
        <v>1170</v>
      </c>
      <c r="E14" s="14">
        <f aca="true" t="shared" si="6" ref="E14:E20">C3*H3</f>
        <v>900</v>
      </c>
      <c r="F14" s="15">
        <f aca="true" t="shared" si="7" ref="F14:F20">C3*I3</f>
        <v>1200</v>
      </c>
      <c r="H14" s="16"/>
    </row>
    <row r="15" spans="1:6" ht="12.75">
      <c r="A15" s="3">
        <v>3</v>
      </c>
      <c r="B15" s="9" t="s">
        <v>9</v>
      </c>
      <c r="C15" s="13">
        <f t="shared" si="5"/>
        <v>450</v>
      </c>
      <c r="D15" s="13">
        <f t="shared" si="4"/>
        <v>675</v>
      </c>
      <c r="E15" s="14">
        <f t="shared" si="6"/>
        <v>540</v>
      </c>
      <c r="F15" s="15">
        <f t="shared" si="7"/>
        <v>630</v>
      </c>
    </row>
    <row r="16" spans="1:6" ht="12.75">
      <c r="A16" s="3">
        <v>4</v>
      </c>
      <c r="B16" s="9" t="s">
        <v>10</v>
      </c>
      <c r="C16" s="13">
        <f t="shared" si="5"/>
        <v>300</v>
      </c>
      <c r="D16" s="13">
        <f t="shared" si="4"/>
        <v>345</v>
      </c>
      <c r="E16" s="14">
        <f t="shared" si="6"/>
        <v>255</v>
      </c>
      <c r="F16" s="15">
        <f t="shared" si="7"/>
        <v>330</v>
      </c>
    </row>
    <row r="17" spans="1:6" ht="12.75">
      <c r="A17" s="3">
        <v>5</v>
      </c>
      <c r="B17" s="9" t="s">
        <v>11</v>
      </c>
      <c r="C17" s="13">
        <f t="shared" si="5"/>
        <v>3000</v>
      </c>
      <c r="D17" s="13">
        <f t="shared" si="4"/>
        <v>3800</v>
      </c>
      <c r="E17" s="14">
        <f t="shared" si="6"/>
        <v>3400</v>
      </c>
      <c r="F17" s="15">
        <f t="shared" si="7"/>
        <v>3900</v>
      </c>
    </row>
    <row r="18" spans="1:9" ht="12.75">
      <c r="A18" s="3">
        <v>6</v>
      </c>
      <c r="B18" s="9" t="s">
        <v>12</v>
      </c>
      <c r="C18" s="13">
        <f t="shared" si="5"/>
        <v>2250</v>
      </c>
      <c r="D18" s="13">
        <f t="shared" si="4"/>
        <v>2750</v>
      </c>
      <c r="E18" s="14">
        <f t="shared" si="6"/>
        <v>2500</v>
      </c>
      <c r="F18" s="15">
        <f t="shared" si="7"/>
        <v>3000</v>
      </c>
      <c r="H18" s="26" t="s">
        <v>21</v>
      </c>
      <c r="I18" s="27"/>
    </row>
    <row r="19" spans="1:9" ht="12.75">
      <c r="A19" s="3">
        <v>7</v>
      </c>
      <c r="B19" s="9" t="s">
        <v>13</v>
      </c>
      <c r="C19" s="13">
        <f t="shared" si="5"/>
        <v>2000</v>
      </c>
      <c r="D19" s="13">
        <f t="shared" si="4"/>
        <v>2400</v>
      </c>
      <c r="E19" s="14">
        <f t="shared" si="6"/>
        <v>1600</v>
      </c>
      <c r="F19" s="15">
        <f t="shared" si="7"/>
        <v>2400</v>
      </c>
      <c r="H19" s="28"/>
      <c r="I19" s="29"/>
    </row>
    <row r="20" spans="1:10" ht="12.75" customHeight="1">
      <c r="A20" s="3">
        <v>8</v>
      </c>
      <c r="B20" s="9" t="s">
        <v>14</v>
      </c>
      <c r="C20" s="13">
        <f t="shared" si="5"/>
        <v>300</v>
      </c>
      <c r="D20" s="13">
        <f t="shared" si="4"/>
        <v>500</v>
      </c>
      <c r="E20" s="14">
        <f t="shared" si="6"/>
        <v>340</v>
      </c>
      <c r="F20" s="15">
        <f t="shared" si="7"/>
        <v>480</v>
      </c>
      <c r="I20" s="26" t="s">
        <v>21</v>
      </c>
      <c r="J20" s="27"/>
    </row>
    <row r="21" spans="9:10" ht="12.75">
      <c r="I21" s="28"/>
      <c r="J21" s="29"/>
    </row>
    <row r="22" spans="2:9" ht="12.75" customHeight="1">
      <c r="B22" s="9" t="s">
        <v>16</v>
      </c>
      <c r="C22" s="17">
        <f>SUM(C13:C20)</f>
        <v>11010</v>
      </c>
      <c r="D22" s="17">
        <f>SUM(D13:D20)</f>
        <v>14020</v>
      </c>
      <c r="E22" s="18">
        <f>SUM(E13:E20)</f>
        <v>11215</v>
      </c>
      <c r="F22" s="18">
        <f>SUM(F13:F20)</f>
        <v>14250</v>
      </c>
      <c r="H22" s="26" t="s">
        <v>21</v>
      </c>
      <c r="I22" s="27"/>
    </row>
    <row r="23" spans="3:9" ht="12.75">
      <c r="C23">
        <v>12</v>
      </c>
      <c r="D23">
        <v>12</v>
      </c>
      <c r="E23">
        <v>12</v>
      </c>
      <c r="F23">
        <v>12</v>
      </c>
      <c r="H23" s="28"/>
      <c r="I23" s="29"/>
    </row>
    <row r="24" spans="2:6" ht="12.75" customHeight="1">
      <c r="B24" s="9" t="s">
        <v>24</v>
      </c>
      <c r="C24" s="24">
        <f>PRODUCT(C22:C23)</f>
        <v>132120</v>
      </c>
      <c r="D24" s="24">
        <f>PRODUCT(D22:D23)</f>
        <v>168240</v>
      </c>
      <c r="E24" s="25">
        <f>PRODUCT(E22:E23)</f>
        <v>134580</v>
      </c>
      <c r="F24" s="25">
        <f>PRODUCT(F22:F23)</f>
        <v>171000</v>
      </c>
    </row>
    <row r="25" spans="1:7" ht="12.75" customHeight="1">
      <c r="A25" s="7"/>
      <c r="B25" s="8"/>
      <c r="C25" s="7"/>
      <c r="D25" s="7"/>
      <c r="E25" s="7"/>
      <c r="F25" s="7"/>
      <c r="G25" s="7"/>
    </row>
    <row r="26" spans="2:6" ht="12.75">
      <c r="B26" s="5" t="s">
        <v>22</v>
      </c>
      <c r="C26" s="5"/>
      <c r="D26" s="5"/>
      <c r="E26" s="12">
        <f>MIN(D13:D20)</f>
        <v>345</v>
      </c>
      <c r="F26" s="15">
        <f>MIN(F13:F20)</f>
        <v>330</v>
      </c>
    </row>
    <row r="27" spans="2:6" ht="12.75" customHeight="1">
      <c r="B27" s="5" t="s">
        <v>23</v>
      </c>
      <c r="C27" s="5"/>
      <c r="D27" s="5"/>
      <c r="E27" s="12">
        <f>MAX(D13:D20)</f>
        <v>3800</v>
      </c>
      <c r="F27" s="15">
        <f>MAX(F13:F20)</f>
        <v>3900</v>
      </c>
    </row>
  </sheetData>
  <mergeCells count="3">
    <mergeCell ref="H18:I19"/>
    <mergeCell ref="H22:I23"/>
    <mergeCell ref="I20:J21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Radna5</cp:lastModifiedBy>
  <dcterms:created xsi:type="dcterms:W3CDTF">2002-03-26T22:34:59Z</dcterms:created>
  <dcterms:modified xsi:type="dcterms:W3CDTF">2002-04-04T21:16:42Z</dcterms:modified>
  <cp:category/>
  <cp:version/>
  <cp:contentType/>
  <cp:contentStatus/>
</cp:coreProperties>
</file>