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335" windowHeight="6495" activeTab="1"/>
  </bookViews>
  <sheets>
    <sheet name="usteda" sheetId="1" r:id="rId1"/>
    <sheet name="bioskop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E11" authorId="0">
      <text>
        <r>
          <rPr>
            <sz val="8"/>
            <rFont val="CYTimes"/>
            <family val="2"/>
          </rPr>
          <t>UKUPAN XEPARAC KOD SVIH ZA SVE MJESECE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sz val="8"/>
            <rFont val="CYTimes"/>
            <family val="2"/>
          </rPr>
          <t xml:space="preserve">PROSJE^AN  XEPARAC KOD SVIH ZA SVE MJESECE 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CYTimes"/>
            <family val="2"/>
          </rPr>
          <t>UKUPAN TRO[AK KOD SVIH ZA SVE MJESECE</t>
        </r>
      </text>
    </comment>
    <comment ref="E23" authorId="0">
      <text>
        <r>
          <rPr>
            <b/>
            <sz val="8"/>
            <rFont val="CYTimes"/>
            <family val="2"/>
          </rPr>
          <t>PROSJE^AN TRO[AK KOD SVIH ZA SVE MJESECE</t>
        </r>
      </text>
    </comment>
    <comment ref="E32" authorId="0">
      <text>
        <r>
          <rPr>
            <sz val="8"/>
            <rFont val="CYTimes"/>
            <family val="2"/>
          </rPr>
          <t>UKUPNA  U[TEDA KOD SVIH ZA SVE MJESECE</t>
        </r>
      </text>
    </comment>
    <comment ref="E33" authorId="0">
      <text>
        <r>
          <rPr>
            <b/>
            <sz val="8"/>
            <rFont val="CYTimes"/>
            <family val="2"/>
          </rPr>
          <t>PROSJE^NA Y[TEDA KOD SVIH ZA SVE MJESECE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I2" authorId="0">
      <text>
        <r>
          <rPr>
            <sz val="8"/>
            <rFont val="CYTimes"/>
            <family val="2"/>
          </rPr>
          <t>POSTOTAK PRODAJE U ODRE\ENOM MJESECU U ODNOSU NA UKUPNU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sz val="8"/>
            <rFont val="CYTimes"/>
            <family val="2"/>
          </rPr>
          <t>TOKOM CIJELE GODINE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<sst xmlns="http://schemas.openxmlformats.org/spreadsheetml/2006/main" count="96" uniqueCount="46">
  <si>
    <t>JANUAR</t>
  </si>
  <si>
    <t>FEBRUAR</t>
  </si>
  <si>
    <t>MART</t>
  </si>
  <si>
    <t>MAJA</t>
  </si>
  <si>
    <t>DANIJEL</t>
  </si>
  <si>
    <t>ZORAN</t>
  </si>
  <si>
    <t>GOGA</t>
  </si>
  <si>
    <t>ZACA</t>
  </si>
  <si>
    <t>imena</t>
  </si>
  <si>
    <t>ukupan</t>
  </si>
  <si>
    <t>prosje~an</t>
  </si>
  <si>
    <t>prosje~an kod svih</t>
  </si>
  <si>
    <t>ukupan za sve</t>
  </si>
  <si>
    <t xml:space="preserve">                         XEPARAC</t>
  </si>
  <si>
    <t xml:space="preserve">                      TRO[AK</t>
  </si>
  <si>
    <t xml:space="preserve">GOGA </t>
  </si>
  <si>
    <t>U[TEDA</t>
  </si>
  <si>
    <t>SANA</t>
  </si>
  <si>
    <t>POSTOTAK TRO[KA U ODNOSU NA XEPARAC</t>
  </si>
  <si>
    <t>POSTOTAK U[TEDE U ODNOSU NA XEPARAC</t>
  </si>
  <si>
    <t>mjesec</t>
  </si>
  <si>
    <t>prva sedmica</t>
  </si>
  <si>
    <t xml:space="preserve">druga sedmica </t>
  </si>
  <si>
    <t>~etvrta sedmica</t>
  </si>
  <si>
    <t>APRIL</t>
  </si>
  <si>
    <t>MAJ</t>
  </si>
  <si>
    <t>JUNI</t>
  </si>
  <si>
    <t>JULI</t>
  </si>
  <si>
    <t>AVGUST</t>
  </si>
  <si>
    <t>SEPTEMBAR</t>
  </si>
  <si>
    <t xml:space="preserve">OKTOBAR </t>
  </si>
  <si>
    <t>NOVEMBAR</t>
  </si>
  <si>
    <t>DECEMBAR</t>
  </si>
  <si>
    <t>UKUPNO</t>
  </si>
  <si>
    <t>ZARADA</t>
  </si>
  <si>
    <t>prosje~no</t>
  </si>
  <si>
    <t>POSTOTAK</t>
  </si>
  <si>
    <t xml:space="preserve">ukupna prodaja i zarada </t>
  </si>
  <si>
    <t xml:space="preserve">                                                BROJ PRODATIH KARATA U BANJALU^KIM BIOSKOPIMA</t>
  </si>
  <si>
    <t>BAWALU^KIM</t>
  </si>
  <si>
    <t xml:space="preserve"> BIOSKOPIMA</t>
  </si>
  <si>
    <t>odato januara-</t>
  </si>
  <si>
    <t>zna~i najvi{e karata je prodato januara</t>
  </si>
  <si>
    <t>,a najmanje karata u junu</t>
  </si>
  <si>
    <t>ata u junu -</t>
  </si>
  <si>
    <t>tre}a sedmica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</si>
</sst>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Tahoma"/>
      <family val="0"/>
    </font>
    <font>
      <sz val="10"/>
      <name val="CYTimes"/>
      <family val="2"/>
    </font>
    <font>
      <sz val="8"/>
      <name val="CYTimes"/>
      <family val="2"/>
    </font>
    <font>
      <b/>
      <sz val="8"/>
      <name val="CYTimes"/>
      <family val="2"/>
    </font>
    <font>
      <b/>
      <sz val="10"/>
      <name val="CYTimes"/>
      <family val="2"/>
    </font>
    <font>
      <i/>
      <sz val="10"/>
      <name val="CYTimes"/>
      <family val="2"/>
    </font>
    <font>
      <i/>
      <sz val="12"/>
      <name val="CYTimes"/>
      <family val="2"/>
    </font>
    <font>
      <i/>
      <sz val="14"/>
      <name val="CYTimes"/>
      <family val="2"/>
    </font>
    <font>
      <i/>
      <sz val="16"/>
      <name val="CYTimes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5" fillId="0" borderId="1" xfId="0" applyFont="1" applyBorder="1" applyAlignment="1">
      <alignment/>
    </xf>
    <xf numFmtId="9" fontId="0" fillId="0" borderId="0" xfId="19" applyAlignment="1">
      <alignment/>
    </xf>
    <xf numFmtId="9" fontId="2" fillId="0" borderId="0" xfId="19" applyFont="1" applyBorder="1" applyAlignment="1">
      <alignment/>
    </xf>
    <xf numFmtId="0" fontId="2" fillId="0" borderId="0" xfId="0" applyFont="1" applyBorder="1" applyAlignment="1">
      <alignment/>
    </xf>
    <xf numFmtId="9" fontId="5" fillId="0" borderId="1" xfId="19" applyFont="1" applyBorder="1" applyAlignment="1">
      <alignment/>
    </xf>
    <xf numFmtId="0" fontId="6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6" fillId="3" borderId="10" xfId="0" applyFont="1" applyFill="1" applyBorder="1" applyAlignment="1" quotePrefix="1">
      <alignment/>
    </xf>
    <xf numFmtId="0" fontId="6" fillId="3" borderId="0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9" fontId="2" fillId="0" borderId="1" xfId="19" applyFont="1" applyBorder="1" applyAlignment="1">
      <alignment/>
    </xf>
    <xf numFmtId="0" fontId="2" fillId="2" borderId="2" xfId="0" applyFont="1" applyFill="1" applyBorder="1" applyAlignment="1">
      <alignment/>
    </xf>
    <xf numFmtId="9" fontId="5" fillId="0" borderId="2" xfId="19" applyFont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3" xfId="0" applyBorder="1" applyAlignment="1">
      <alignment/>
    </xf>
    <xf numFmtId="44" fontId="2" fillId="0" borderId="1" xfId="17" applyFont="1" applyBorder="1" applyAlignment="1">
      <alignment/>
    </xf>
    <xf numFmtId="0" fontId="2" fillId="5" borderId="2" xfId="0" applyFont="1" applyFill="1" applyBorder="1" applyAlignment="1">
      <alignment horizontal="left"/>
    </xf>
    <xf numFmtId="0" fontId="2" fillId="5" borderId="1" xfId="0" applyFont="1" applyFill="1" applyBorder="1" applyAlignment="1">
      <alignment/>
    </xf>
    <xf numFmtId="0" fontId="2" fillId="5" borderId="3" xfId="0" applyFont="1" applyFill="1" applyBorder="1" applyAlignment="1">
      <alignment horizontal="left"/>
    </xf>
    <xf numFmtId="44" fontId="2" fillId="5" borderId="3" xfId="17" applyFont="1" applyFill="1" applyBorder="1" applyAlignment="1">
      <alignment horizontal="left"/>
    </xf>
    <xf numFmtId="9" fontId="2" fillId="5" borderId="4" xfId="19" applyFont="1" applyFill="1" applyBorder="1" applyAlignment="1">
      <alignment/>
    </xf>
    <xf numFmtId="0" fontId="2" fillId="6" borderId="1" xfId="0" applyFont="1" applyFill="1" applyBorder="1" applyAlignment="1">
      <alignment/>
    </xf>
    <xf numFmtId="44" fontId="2" fillId="6" borderId="1" xfId="17" applyFont="1" applyFill="1" applyBorder="1" applyAlignment="1">
      <alignment/>
    </xf>
    <xf numFmtId="9" fontId="2" fillId="6" borderId="1" xfId="19" applyFont="1" applyFill="1" applyBorder="1" applyAlignment="1">
      <alignment/>
    </xf>
    <xf numFmtId="0" fontId="2" fillId="7" borderId="1" xfId="0" applyFont="1" applyFill="1" applyBorder="1" applyAlignment="1">
      <alignment/>
    </xf>
    <xf numFmtId="44" fontId="2" fillId="7" borderId="1" xfId="17" applyFont="1" applyFill="1" applyBorder="1" applyAlignment="1">
      <alignment/>
    </xf>
    <xf numFmtId="9" fontId="2" fillId="7" borderId="1" xfId="19" applyFont="1" applyFill="1" applyBorder="1" applyAlignment="1">
      <alignment/>
    </xf>
    <xf numFmtId="44" fontId="5" fillId="0" borderId="1" xfId="17" applyFont="1" applyBorder="1" applyAlignment="1">
      <alignment/>
    </xf>
    <xf numFmtId="44" fontId="5" fillId="0" borderId="5" xfId="17" applyFon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35">
      <selection activeCell="B44" sqref="B44"/>
    </sheetView>
  </sheetViews>
  <sheetFormatPr defaultColWidth="9.140625" defaultRowHeight="12.75"/>
  <cols>
    <col min="1" max="1" width="16.140625" style="0" customWidth="1"/>
    <col min="2" max="4" width="9.28125" style="0" bestFit="1" customWidth="1"/>
    <col min="5" max="5" width="11.7109375" style="0" customWidth="1"/>
    <col min="6" max="6" width="14.140625" style="0" customWidth="1"/>
    <col min="7" max="7" width="17.8515625" style="0" customWidth="1"/>
    <col min="9" max="9" width="9.28125" style="0" customWidth="1"/>
    <col min="10" max="10" width="14.7109375" style="0" customWidth="1"/>
  </cols>
  <sheetData>
    <row r="1" spans="1:6" ht="12.75" hidden="1">
      <c r="A1" s="14"/>
      <c r="B1" s="14"/>
      <c r="C1" s="14"/>
      <c r="D1" s="14"/>
      <c r="E1" s="14"/>
      <c r="F1" s="14"/>
    </row>
    <row r="2" spans="1:6" ht="12.75" hidden="1">
      <c r="A2" s="14"/>
      <c r="B2" s="14"/>
      <c r="C2" s="14"/>
      <c r="D2" s="14"/>
      <c r="E2" s="14"/>
      <c r="F2" s="14"/>
    </row>
    <row r="3" spans="1:6" s="1" customFormat="1" ht="18">
      <c r="A3" s="22"/>
      <c r="B3" s="23" t="s">
        <v>13</v>
      </c>
      <c r="C3" s="24"/>
      <c r="D3" s="24"/>
      <c r="E3" s="15"/>
      <c r="F3" s="16"/>
    </row>
    <row r="4" spans="1:6" ht="12.75">
      <c r="A4" s="9" t="s">
        <v>8</v>
      </c>
      <c r="B4" s="9" t="s">
        <v>0</v>
      </c>
      <c r="C4" s="9" t="s">
        <v>1</v>
      </c>
      <c r="D4" s="9" t="s">
        <v>2</v>
      </c>
      <c r="E4" s="9" t="s">
        <v>9</v>
      </c>
      <c r="F4" s="9" t="s">
        <v>10</v>
      </c>
    </row>
    <row r="5" spans="1:8" ht="12.75">
      <c r="A5" s="9" t="s">
        <v>3</v>
      </c>
      <c r="B5" s="52">
        <v>25</v>
      </c>
      <c r="C5" s="52">
        <v>35</v>
      </c>
      <c r="D5" s="52">
        <v>45</v>
      </c>
      <c r="E5" s="52">
        <f aca="true" t="shared" si="0" ref="E5:E10">SUM(B5:D5)</f>
        <v>105</v>
      </c>
      <c r="F5" s="52">
        <f aca="true" t="shared" si="1" ref="F5:F10">SUM(B5:D5)/3</f>
        <v>35</v>
      </c>
      <c r="H5" s="18"/>
    </row>
    <row r="6" spans="1:6" ht="12.75">
      <c r="A6" s="9" t="s">
        <v>4</v>
      </c>
      <c r="B6" s="52">
        <v>34</v>
      </c>
      <c r="C6" s="52">
        <v>45</v>
      </c>
      <c r="D6" s="52">
        <v>13</v>
      </c>
      <c r="E6" s="52">
        <f t="shared" si="0"/>
        <v>92</v>
      </c>
      <c r="F6" s="52">
        <f t="shared" si="1"/>
        <v>30.666666666666668</v>
      </c>
    </row>
    <row r="7" spans="1:6" ht="12.75">
      <c r="A7" s="9" t="s">
        <v>5</v>
      </c>
      <c r="B7" s="52">
        <v>25</v>
      </c>
      <c r="C7" s="52">
        <v>34</v>
      </c>
      <c r="D7" s="52">
        <v>16</v>
      </c>
      <c r="E7" s="52">
        <f t="shared" si="0"/>
        <v>75</v>
      </c>
      <c r="F7" s="52">
        <f t="shared" si="1"/>
        <v>25</v>
      </c>
    </row>
    <row r="8" spans="1:6" ht="12.75">
      <c r="A8" s="9" t="s">
        <v>6</v>
      </c>
      <c r="B8" s="52">
        <v>24</v>
      </c>
      <c r="C8" s="52">
        <v>23</v>
      </c>
      <c r="D8" s="52">
        <v>35</v>
      </c>
      <c r="E8" s="52">
        <f t="shared" si="0"/>
        <v>82</v>
      </c>
      <c r="F8" s="52">
        <f t="shared" si="1"/>
        <v>27.333333333333332</v>
      </c>
    </row>
    <row r="9" spans="1:6" ht="12.75">
      <c r="A9" s="9" t="s">
        <v>7</v>
      </c>
      <c r="B9" s="52">
        <v>23</v>
      </c>
      <c r="C9" s="52">
        <v>24</v>
      </c>
      <c r="D9" s="52">
        <v>28</v>
      </c>
      <c r="E9" s="52">
        <f t="shared" si="0"/>
        <v>75</v>
      </c>
      <c r="F9" s="52">
        <f t="shared" si="1"/>
        <v>25</v>
      </c>
    </row>
    <row r="10" spans="1:6" ht="12.75">
      <c r="A10" s="9" t="s">
        <v>17</v>
      </c>
      <c r="B10" s="52">
        <v>26</v>
      </c>
      <c r="C10" s="52">
        <v>12</v>
      </c>
      <c r="D10" s="52">
        <v>46</v>
      </c>
      <c r="E10" s="52">
        <f t="shared" si="0"/>
        <v>84</v>
      </c>
      <c r="F10" s="52">
        <f t="shared" si="1"/>
        <v>28</v>
      </c>
    </row>
    <row r="11" spans="1:6" ht="12.75">
      <c r="A11" s="9" t="s">
        <v>12</v>
      </c>
      <c r="B11" s="52">
        <f>SUM(B5:B10)</f>
        <v>157</v>
      </c>
      <c r="C11" s="52">
        <f>SUM(C5:C10)</f>
        <v>173</v>
      </c>
      <c r="D11" s="52">
        <f>SUM(D5:D10)</f>
        <v>183</v>
      </c>
      <c r="E11" s="52">
        <f>SUM(E5:E10)</f>
        <v>513</v>
      </c>
      <c r="F11" s="52"/>
    </row>
    <row r="12" spans="1:6" ht="12.75">
      <c r="A12" s="9" t="s">
        <v>11</v>
      </c>
      <c r="B12" s="52">
        <f>SUM(B5:B10)/6</f>
        <v>26.166666666666668</v>
      </c>
      <c r="C12" s="52">
        <f>SUM(C5:C10)/6</f>
        <v>28.833333333333332</v>
      </c>
      <c r="D12" s="52">
        <f>SUM(D5:D10)/6</f>
        <v>30.5</v>
      </c>
      <c r="E12" s="52">
        <f>E11/6</f>
        <v>85.5</v>
      </c>
      <c r="F12" s="52"/>
    </row>
    <row r="13" spans="1:6" ht="12.75" hidden="1">
      <c r="A13" s="3"/>
      <c r="B13" s="4"/>
      <c r="C13" s="4"/>
      <c r="D13" s="4"/>
      <c r="E13" s="4"/>
      <c r="F13" s="5"/>
    </row>
    <row r="14" spans="1:8" ht="20.25">
      <c r="A14" s="25"/>
      <c r="B14" s="26" t="s">
        <v>14</v>
      </c>
      <c r="C14" s="27"/>
      <c r="D14" s="27"/>
      <c r="E14" s="26"/>
      <c r="F14" s="13"/>
      <c r="G14" s="7"/>
      <c r="H14" s="7"/>
    </row>
    <row r="15" spans="1:8" s="6" customFormat="1" ht="12.75">
      <c r="A15" s="9" t="s">
        <v>8</v>
      </c>
      <c r="B15" s="9" t="s">
        <v>0</v>
      </c>
      <c r="C15" s="11" t="s">
        <v>1</v>
      </c>
      <c r="D15" s="11" t="s">
        <v>2</v>
      </c>
      <c r="E15" s="9" t="s">
        <v>9</v>
      </c>
      <c r="F15" s="9" t="s">
        <v>10</v>
      </c>
      <c r="G15" s="8"/>
      <c r="H15" s="8"/>
    </row>
    <row r="16" spans="1:6" ht="12.75">
      <c r="A16" s="10" t="s">
        <v>3</v>
      </c>
      <c r="B16" s="53">
        <v>12</v>
      </c>
      <c r="C16" s="53">
        <v>30</v>
      </c>
      <c r="D16" s="53">
        <v>30</v>
      </c>
      <c r="E16" s="53">
        <f aca="true" t="shared" si="2" ref="E16:E21">SUM(B16:D16)</f>
        <v>72</v>
      </c>
      <c r="F16" s="53">
        <f aca="true" t="shared" si="3" ref="F16:F21">SUM(B16:D16)/3</f>
        <v>24</v>
      </c>
    </row>
    <row r="17" spans="1:6" ht="12.75">
      <c r="A17" s="9" t="s">
        <v>4</v>
      </c>
      <c r="B17" s="52">
        <v>30</v>
      </c>
      <c r="C17" s="52">
        <v>30</v>
      </c>
      <c r="D17" s="52">
        <v>12</v>
      </c>
      <c r="E17" s="52">
        <f t="shared" si="2"/>
        <v>72</v>
      </c>
      <c r="F17" s="52">
        <f t="shared" si="3"/>
        <v>24</v>
      </c>
    </row>
    <row r="18" spans="1:6" ht="12.75">
      <c r="A18" s="9" t="s">
        <v>5</v>
      </c>
      <c r="B18" s="52">
        <v>12</v>
      </c>
      <c r="C18" s="52">
        <v>34</v>
      </c>
      <c r="D18" s="52">
        <v>10</v>
      </c>
      <c r="E18" s="52">
        <f t="shared" si="2"/>
        <v>56</v>
      </c>
      <c r="F18" s="52">
        <f t="shared" si="3"/>
        <v>18.666666666666668</v>
      </c>
    </row>
    <row r="19" spans="1:6" ht="12.75">
      <c r="A19" s="9" t="s">
        <v>6</v>
      </c>
      <c r="B19" s="52">
        <v>20</v>
      </c>
      <c r="C19" s="52">
        <v>10</v>
      </c>
      <c r="D19" s="52">
        <v>15</v>
      </c>
      <c r="E19" s="52">
        <f t="shared" si="2"/>
        <v>45</v>
      </c>
      <c r="F19" s="52">
        <f t="shared" si="3"/>
        <v>15</v>
      </c>
    </row>
    <row r="20" spans="1:6" ht="12.75">
      <c r="A20" s="9" t="s">
        <v>7</v>
      </c>
      <c r="B20" s="52">
        <v>13</v>
      </c>
      <c r="C20" s="52">
        <v>10</v>
      </c>
      <c r="D20" s="52">
        <v>10</v>
      </c>
      <c r="E20" s="52">
        <f t="shared" si="2"/>
        <v>33</v>
      </c>
      <c r="F20" s="52">
        <f t="shared" si="3"/>
        <v>11</v>
      </c>
    </row>
    <row r="21" spans="1:6" ht="12.75">
      <c r="A21" s="9" t="s">
        <v>17</v>
      </c>
      <c r="B21" s="52">
        <v>15</v>
      </c>
      <c r="C21" s="52">
        <v>10</v>
      </c>
      <c r="D21" s="52">
        <v>20</v>
      </c>
      <c r="E21" s="52">
        <f t="shared" si="2"/>
        <v>45</v>
      </c>
      <c r="F21" s="52">
        <f t="shared" si="3"/>
        <v>15</v>
      </c>
    </row>
    <row r="22" spans="1:6" ht="12.75">
      <c r="A22" s="9" t="s">
        <v>12</v>
      </c>
      <c r="B22" s="52">
        <f>SUM(B16:B21)</f>
        <v>102</v>
      </c>
      <c r="C22" s="52">
        <f>SUM(C16:C21)</f>
        <v>124</v>
      </c>
      <c r="D22" s="52">
        <f>SUM(D16:D21)</f>
        <v>97</v>
      </c>
      <c r="E22" s="52">
        <f>SUM(E16:E21)</f>
        <v>323</v>
      </c>
      <c r="F22" s="52"/>
    </row>
    <row r="23" spans="1:6" ht="12.75">
      <c r="A23" s="9" t="s">
        <v>11</v>
      </c>
      <c r="B23" s="52">
        <f>SUM(B16:B21)/6</f>
        <v>17</v>
      </c>
      <c r="C23" s="52">
        <f>SUM(C16:C21)/6</f>
        <v>20.666666666666668</v>
      </c>
      <c r="D23" s="52">
        <f>SUM(D16:D21)/6</f>
        <v>16.166666666666668</v>
      </c>
      <c r="E23" s="52">
        <f>SUM(E16:E21)/6</f>
        <v>53.833333333333336</v>
      </c>
      <c r="F23" s="52"/>
    </row>
    <row r="24" spans="1:6" ht="12.75">
      <c r="A24" s="28"/>
      <c r="B24" s="29"/>
      <c r="C24" s="29" t="s">
        <v>16</v>
      </c>
      <c r="D24" s="29"/>
      <c r="E24" s="29"/>
      <c r="F24" s="12"/>
    </row>
    <row r="25" spans="1:6" ht="12.75">
      <c r="A25" s="9" t="s">
        <v>8</v>
      </c>
      <c r="B25" s="9" t="s">
        <v>0</v>
      </c>
      <c r="C25" s="9" t="s">
        <v>1</v>
      </c>
      <c r="D25" s="9" t="s">
        <v>2</v>
      </c>
      <c r="E25" s="9" t="s">
        <v>9</v>
      </c>
      <c r="F25" s="9" t="s">
        <v>10</v>
      </c>
    </row>
    <row r="26" spans="1:6" ht="12.75">
      <c r="A26" s="9" t="s">
        <v>3</v>
      </c>
      <c r="B26" s="52">
        <f aca="true" t="shared" si="4" ref="B26:E31">B5-B16</f>
        <v>13</v>
      </c>
      <c r="C26" s="52">
        <f t="shared" si="4"/>
        <v>5</v>
      </c>
      <c r="D26" s="52">
        <f t="shared" si="4"/>
        <v>15</v>
      </c>
      <c r="E26" s="52">
        <f t="shared" si="4"/>
        <v>33</v>
      </c>
      <c r="F26" s="52">
        <f aca="true" t="shared" si="5" ref="F26:F31">SUM(B26:D26)/3</f>
        <v>11</v>
      </c>
    </row>
    <row r="27" spans="1:6" ht="12.75">
      <c r="A27" s="9" t="s">
        <v>4</v>
      </c>
      <c r="B27" s="52">
        <f t="shared" si="4"/>
        <v>4</v>
      </c>
      <c r="C27" s="52">
        <f t="shared" si="4"/>
        <v>15</v>
      </c>
      <c r="D27" s="52">
        <f t="shared" si="4"/>
        <v>1</v>
      </c>
      <c r="E27" s="52">
        <f t="shared" si="4"/>
        <v>20</v>
      </c>
      <c r="F27" s="52">
        <f t="shared" si="5"/>
        <v>6.666666666666667</v>
      </c>
    </row>
    <row r="28" spans="1:6" ht="12.75">
      <c r="A28" s="9" t="s">
        <v>5</v>
      </c>
      <c r="B28" s="52">
        <f t="shared" si="4"/>
        <v>13</v>
      </c>
      <c r="C28" s="52">
        <f t="shared" si="4"/>
        <v>0</v>
      </c>
      <c r="D28" s="52">
        <f t="shared" si="4"/>
        <v>6</v>
      </c>
      <c r="E28" s="52">
        <f t="shared" si="4"/>
        <v>19</v>
      </c>
      <c r="F28" s="52">
        <f t="shared" si="5"/>
        <v>6.333333333333333</v>
      </c>
    </row>
    <row r="29" spans="1:6" ht="12.75">
      <c r="A29" s="9" t="s">
        <v>15</v>
      </c>
      <c r="B29" s="52">
        <f t="shared" si="4"/>
        <v>4</v>
      </c>
      <c r="C29" s="52">
        <f t="shared" si="4"/>
        <v>13</v>
      </c>
      <c r="D29" s="52">
        <f t="shared" si="4"/>
        <v>20</v>
      </c>
      <c r="E29" s="52">
        <f t="shared" si="4"/>
        <v>37</v>
      </c>
      <c r="F29" s="52">
        <f t="shared" si="5"/>
        <v>12.333333333333334</v>
      </c>
    </row>
    <row r="30" spans="1:6" ht="12.75">
      <c r="A30" s="9" t="s">
        <v>7</v>
      </c>
      <c r="B30" s="52">
        <f t="shared" si="4"/>
        <v>10</v>
      </c>
      <c r="C30" s="52">
        <f t="shared" si="4"/>
        <v>14</v>
      </c>
      <c r="D30" s="52">
        <f t="shared" si="4"/>
        <v>18</v>
      </c>
      <c r="E30" s="52">
        <f t="shared" si="4"/>
        <v>42</v>
      </c>
      <c r="F30" s="52">
        <f t="shared" si="5"/>
        <v>14</v>
      </c>
    </row>
    <row r="31" spans="1:6" ht="12.75">
      <c r="A31" s="9" t="s">
        <v>17</v>
      </c>
      <c r="B31" s="52">
        <f t="shared" si="4"/>
        <v>11</v>
      </c>
      <c r="C31" s="52">
        <f t="shared" si="4"/>
        <v>2</v>
      </c>
      <c r="D31" s="52">
        <f t="shared" si="4"/>
        <v>26</v>
      </c>
      <c r="E31" s="52">
        <f t="shared" si="4"/>
        <v>39</v>
      </c>
      <c r="F31" s="52">
        <f t="shared" si="5"/>
        <v>13</v>
      </c>
    </row>
    <row r="32" spans="1:6" ht="12.75">
      <c r="A32" s="9" t="s">
        <v>12</v>
      </c>
      <c r="B32" s="52">
        <f>SUM(B26:B31)</f>
        <v>55</v>
      </c>
      <c r="C32" s="52">
        <f>SUM(C26:C31)</f>
        <v>49</v>
      </c>
      <c r="D32" s="52">
        <f>SUM(D26:D31)</f>
        <v>86</v>
      </c>
      <c r="E32" s="52">
        <f>SUM(E26:E31)</f>
        <v>190</v>
      </c>
      <c r="F32" s="17"/>
    </row>
    <row r="33" spans="1:6" ht="12.75">
      <c r="A33" s="9" t="s">
        <v>11</v>
      </c>
      <c r="B33" s="52">
        <f>SUM(B26:B31)/6</f>
        <v>9.166666666666666</v>
      </c>
      <c r="C33" s="52">
        <f>SUM(C26:C31)/6</f>
        <v>8.166666666666666</v>
      </c>
      <c r="D33" s="52">
        <f>SUM(D26:D31)/6</f>
        <v>14.333333333333334</v>
      </c>
      <c r="E33" s="52">
        <f>SUM(E26:E31)/6</f>
        <v>31.666666666666668</v>
      </c>
      <c r="F33" s="17"/>
    </row>
    <row r="34" spans="1:7" ht="12.75">
      <c r="A34" s="30" t="s">
        <v>18</v>
      </c>
      <c r="B34" s="31"/>
      <c r="C34" s="31"/>
      <c r="D34" s="31"/>
      <c r="E34" s="37"/>
      <c r="F34" s="37"/>
      <c r="G34" s="36"/>
    </row>
    <row r="35" spans="1:7" ht="12.75">
      <c r="A35" s="9" t="s">
        <v>8</v>
      </c>
      <c r="B35" s="9" t="s">
        <v>0</v>
      </c>
      <c r="C35" s="9" t="s">
        <v>1</v>
      </c>
      <c r="D35" s="34" t="s">
        <v>2</v>
      </c>
      <c r="E35" s="36"/>
      <c r="F35" s="36"/>
      <c r="G35" s="36"/>
    </row>
    <row r="36" spans="1:7" ht="12.75">
      <c r="A36" s="9" t="s">
        <v>3</v>
      </c>
      <c r="B36" s="21">
        <f aca="true" t="shared" si="6" ref="B36:D41">B16/B5</f>
        <v>0.48</v>
      </c>
      <c r="C36" s="21">
        <f t="shared" si="6"/>
        <v>0.8571428571428571</v>
      </c>
      <c r="D36" s="35">
        <f t="shared" si="6"/>
        <v>0.6666666666666666</v>
      </c>
      <c r="E36" s="19"/>
      <c r="F36" s="19"/>
      <c r="G36" s="20"/>
    </row>
    <row r="37" spans="1:7" ht="12.75">
      <c r="A37" s="9" t="s">
        <v>4</v>
      </c>
      <c r="B37" s="21">
        <f t="shared" si="6"/>
        <v>0.8823529411764706</v>
      </c>
      <c r="C37" s="21">
        <f t="shared" si="6"/>
        <v>0.6666666666666666</v>
      </c>
      <c r="D37" s="35">
        <f t="shared" si="6"/>
        <v>0.9230769230769231</v>
      </c>
      <c r="E37" s="19"/>
      <c r="F37" s="19"/>
      <c r="G37" s="20"/>
    </row>
    <row r="38" spans="1:7" ht="12.75">
      <c r="A38" s="9" t="s">
        <v>5</v>
      </c>
      <c r="B38" s="21">
        <f t="shared" si="6"/>
        <v>0.48</v>
      </c>
      <c r="C38" s="21">
        <f t="shared" si="6"/>
        <v>1</v>
      </c>
      <c r="D38" s="35">
        <f t="shared" si="6"/>
        <v>0.625</v>
      </c>
      <c r="E38" s="19"/>
      <c r="F38" s="19"/>
      <c r="G38" s="20"/>
    </row>
    <row r="39" spans="1:7" ht="12.75">
      <c r="A39" s="9" t="s">
        <v>6</v>
      </c>
      <c r="B39" s="21">
        <f t="shared" si="6"/>
        <v>0.8333333333333334</v>
      </c>
      <c r="C39" s="21">
        <f t="shared" si="6"/>
        <v>0.43478260869565216</v>
      </c>
      <c r="D39" s="21">
        <f t="shared" si="6"/>
        <v>0.42857142857142855</v>
      </c>
      <c r="E39" s="19"/>
      <c r="F39" s="19"/>
      <c r="G39" s="20"/>
    </row>
    <row r="40" spans="1:7" ht="12.75">
      <c r="A40" s="9" t="s">
        <v>7</v>
      </c>
      <c r="B40" s="21">
        <f t="shared" si="6"/>
        <v>0.5652173913043478</v>
      </c>
      <c r="C40" s="21">
        <f t="shared" si="6"/>
        <v>0.4166666666666667</v>
      </c>
      <c r="D40" s="21">
        <f t="shared" si="6"/>
        <v>0.35714285714285715</v>
      </c>
      <c r="E40" s="19"/>
      <c r="F40" s="19"/>
      <c r="G40" s="20"/>
    </row>
    <row r="41" spans="1:7" ht="12.75">
      <c r="A41" s="9" t="s">
        <v>17</v>
      </c>
      <c r="B41" s="21">
        <f t="shared" si="6"/>
        <v>0.5769230769230769</v>
      </c>
      <c r="C41" s="21">
        <f t="shared" si="6"/>
        <v>0.8333333333333334</v>
      </c>
      <c r="D41" s="21">
        <f t="shared" si="6"/>
        <v>0.43478260869565216</v>
      </c>
      <c r="E41" s="19"/>
      <c r="F41" s="19"/>
      <c r="G41" s="20"/>
    </row>
    <row r="42" spans="1:7" ht="12.75">
      <c r="A42" s="32" t="s">
        <v>19</v>
      </c>
      <c r="B42" s="32"/>
      <c r="C42" s="32"/>
      <c r="D42" s="32"/>
      <c r="E42" s="7"/>
      <c r="F42" s="7"/>
      <c r="G42" s="7"/>
    </row>
    <row r="43" spans="1:4" ht="12.75">
      <c r="A43" s="9" t="s">
        <v>8</v>
      </c>
      <c r="B43" s="9" t="s">
        <v>0</v>
      </c>
      <c r="C43" s="9" t="s">
        <v>1</v>
      </c>
      <c r="D43" s="9" t="s">
        <v>2</v>
      </c>
    </row>
    <row r="44" spans="1:5" ht="12.75">
      <c r="A44" s="9" t="s">
        <v>3</v>
      </c>
      <c r="B44" s="21">
        <f aca="true" t="shared" si="7" ref="B44:D49">100%-B36</f>
        <v>0.52</v>
      </c>
      <c r="C44" s="21">
        <f t="shared" si="7"/>
        <v>0.1428571428571429</v>
      </c>
      <c r="D44" s="21">
        <f t="shared" si="7"/>
        <v>0.33333333333333337</v>
      </c>
      <c r="E44" s="18"/>
    </row>
    <row r="45" spans="1:4" ht="12.75">
      <c r="A45" s="9" t="s">
        <v>4</v>
      </c>
      <c r="B45" s="21">
        <f t="shared" si="7"/>
        <v>0.11764705882352944</v>
      </c>
      <c r="C45" s="21">
        <f t="shared" si="7"/>
        <v>0.33333333333333337</v>
      </c>
      <c r="D45" s="21">
        <f t="shared" si="7"/>
        <v>0.07692307692307687</v>
      </c>
    </row>
    <row r="46" spans="1:4" ht="12.75">
      <c r="A46" s="9" t="s">
        <v>5</v>
      </c>
      <c r="B46" s="21">
        <f t="shared" si="7"/>
        <v>0.52</v>
      </c>
      <c r="C46" s="21">
        <f t="shared" si="7"/>
        <v>0</v>
      </c>
      <c r="D46" s="21">
        <f t="shared" si="7"/>
        <v>0.375</v>
      </c>
    </row>
    <row r="47" spans="1:4" ht="12.75">
      <c r="A47" s="9" t="s">
        <v>6</v>
      </c>
      <c r="B47" s="21">
        <f t="shared" si="7"/>
        <v>0.16666666666666663</v>
      </c>
      <c r="C47" s="21">
        <f t="shared" si="7"/>
        <v>0.5652173913043479</v>
      </c>
      <c r="D47" s="21">
        <f t="shared" si="7"/>
        <v>0.5714285714285714</v>
      </c>
    </row>
    <row r="48" spans="1:4" ht="12.75">
      <c r="A48" s="9" t="s">
        <v>7</v>
      </c>
      <c r="B48" s="21">
        <f t="shared" si="7"/>
        <v>0.4347826086956522</v>
      </c>
      <c r="C48" s="21">
        <f t="shared" si="7"/>
        <v>0.5833333333333333</v>
      </c>
      <c r="D48" s="21">
        <f t="shared" si="7"/>
        <v>0.6428571428571428</v>
      </c>
    </row>
    <row r="49" spans="1:4" ht="12.75">
      <c r="A49" s="9" t="s">
        <v>17</v>
      </c>
      <c r="B49" s="21">
        <f t="shared" si="7"/>
        <v>0.42307692307692313</v>
      </c>
      <c r="C49" s="21">
        <f t="shared" si="7"/>
        <v>0.16666666666666663</v>
      </c>
      <c r="D49" s="21">
        <f t="shared" si="7"/>
        <v>0.5652173913043479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C1">
      <selection activeCell="C15" sqref="C15"/>
    </sheetView>
  </sheetViews>
  <sheetFormatPr defaultColWidth="9.140625" defaultRowHeight="12.75"/>
  <cols>
    <col min="1" max="1" width="20.7109375" style="0" customWidth="1"/>
    <col min="2" max="2" width="12.7109375" style="0" customWidth="1"/>
    <col min="3" max="3" width="13.140625" style="0" customWidth="1"/>
    <col min="4" max="4" width="14.28125" style="0" customWidth="1"/>
    <col min="5" max="5" width="13.57421875" style="0" customWidth="1"/>
    <col min="6" max="6" width="0" style="0" hidden="1" customWidth="1"/>
    <col min="7" max="7" width="10.28125" style="0" customWidth="1"/>
    <col min="8" max="8" width="11.28125" style="0" bestFit="1" customWidth="1"/>
    <col min="9" max="9" width="10.7109375" style="0" customWidth="1"/>
  </cols>
  <sheetData>
    <row r="1" spans="1:9" ht="12.75">
      <c r="A1" s="41" t="s">
        <v>38</v>
      </c>
      <c r="B1" s="43"/>
      <c r="C1" s="43"/>
      <c r="D1" s="43" t="s">
        <v>39</v>
      </c>
      <c r="E1" s="43" t="s">
        <v>40</v>
      </c>
      <c r="F1" s="43"/>
      <c r="G1" s="43"/>
      <c r="H1" s="44"/>
      <c r="I1" s="45"/>
    </row>
    <row r="2" spans="1:9" ht="12.75">
      <c r="A2" s="42" t="s">
        <v>20</v>
      </c>
      <c r="B2" s="46" t="s">
        <v>21</v>
      </c>
      <c r="C2" s="46" t="s">
        <v>22</v>
      </c>
      <c r="D2" s="46" t="s">
        <v>45</v>
      </c>
      <c r="E2" s="46" t="s">
        <v>23</v>
      </c>
      <c r="F2" s="46"/>
      <c r="G2" s="46" t="s">
        <v>33</v>
      </c>
      <c r="H2" s="47" t="s">
        <v>34</v>
      </c>
      <c r="I2" s="48" t="s">
        <v>36</v>
      </c>
    </row>
    <row r="3" spans="1:9" ht="12.75">
      <c r="A3" s="42" t="s">
        <v>0</v>
      </c>
      <c r="B3" s="2">
        <v>530</v>
      </c>
      <c r="C3" s="2">
        <v>400</v>
      </c>
      <c r="D3" s="2">
        <v>230</v>
      </c>
      <c r="E3" s="2">
        <v>100</v>
      </c>
      <c r="F3" s="2"/>
      <c r="G3" s="2">
        <f aca="true" t="shared" si="0" ref="G3:G14">SUM(B3:E3)</f>
        <v>1260</v>
      </c>
      <c r="H3" s="40">
        <f aca="true" t="shared" si="1" ref="H3:H14">IF(G3&lt;1000,G3*3,G3*3-3)</f>
        <v>3777</v>
      </c>
      <c r="I3" s="33">
        <f>G3/G16</f>
        <v>0.11464968152866242</v>
      </c>
    </row>
    <row r="4" spans="1:9" ht="12.75">
      <c r="A4" s="42" t="s">
        <v>1</v>
      </c>
      <c r="B4" s="2">
        <v>245</v>
      </c>
      <c r="C4" s="2">
        <v>456</v>
      </c>
      <c r="D4" s="2">
        <v>235</v>
      </c>
      <c r="E4" s="2">
        <v>124</v>
      </c>
      <c r="F4" s="2"/>
      <c r="G4" s="2">
        <f t="shared" si="0"/>
        <v>1060</v>
      </c>
      <c r="H4" s="40">
        <f t="shared" si="1"/>
        <v>3177</v>
      </c>
      <c r="I4" s="33">
        <f>G4/G16</f>
        <v>0.09645131938125569</v>
      </c>
    </row>
    <row r="5" spans="1:9" ht="12.75">
      <c r="A5" s="42" t="s">
        <v>2</v>
      </c>
      <c r="B5" s="2">
        <v>435</v>
      </c>
      <c r="C5" s="2">
        <v>645</v>
      </c>
      <c r="D5" s="2">
        <v>113</v>
      </c>
      <c r="E5" s="2">
        <v>400</v>
      </c>
      <c r="F5" s="2"/>
      <c r="G5" s="2">
        <f t="shared" si="0"/>
        <v>1593</v>
      </c>
      <c r="H5" s="40">
        <f t="shared" si="1"/>
        <v>4776</v>
      </c>
      <c r="I5" s="33">
        <f>G5/G16</f>
        <v>0.14494995450409462</v>
      </c>
    </row>
    <row r="6" spans="1:9" ht="12.75">
      <c r="A6" s="42" t="s">
        <v>24</v>
      </c>
      <c r="B6" s="2">
        <v>132</v>
      </c>
      <c r="C6" s="2">
        <v>345</v>
      </c>
      <c r="D6" s="2">
        <v>211</v>
      </c>
      <c r="E6" s="2">
        <v>231</v>
      </c>
      <c r="F6" s="2"/>
      <c r="G6" s="2">
        <f t="shared" si="0"/>
        <v>919</v>
      </c>
      <c r="H6" s="40">
        <f t="shared" si="1"/>
        <v>2757</v>
      </c>
      <c r="I6" s="33">
        <f>G6/G16</f>
        <v>0.08362147406733395</v>
      </c>
    </row>
    <row r="7" spans="1:10" ht="12.75">
      <c r="A7" s="42" t="s">
        <v>25</v>
      </c>
      <c r="B7" s="2">
        <v>234</v>
      </c>
      <c r="C7" s="2">
        <v>271</v>
      </c>
      <c r="D7" s="2">
        <v>321</v>
      </c>
      <c r="E7" s="2">
        <v>322</v>
      </c>
      <c r="F7" s="2"/>
      <c r="G7" s="2">
        <f t="shared" si="0"/>
        <v>1148</v>
      </c>
      <c r="H7" s="40">
        <f t="shared" si="1"/>
        <v>3441</v>
      </c>
      <c r="I7" s="33">
        <f>G7/G16</f>
        <v>0.10445859872611465</v>
      </c>
      <c r="J7" s="38"/>
    </row>
    <row r="8" spans="1:11" ht="12.75">
      <c r="A8" s="42" t="s">
        <v>26</v>
      </c>
      <c r="B8" s="2">
        <v>123</v>
      </c>
      <c r="C8" s="2">
        <v>45</v>
      </c>
      <c r="D8" s="2">
        <v>67</v>
      </c>
      <c r="E8" s="2">
        <v>123</v>
      </c>
      <c r="F8" s="2"/>
      <c r="G8" s="2">
        <f t="shared" si="0"/>
        <v>358</v>
      </c>
      <c r="H8" s="40">
        <f t="shared" si="1"/>
        <v>1074</v>
      </c>
      <c r="I8" s="33">
        <f>G8/G16</f>
        <v>0.03257506824385805</v>
      </c>
      <c r="K8" s="38"/>
    </row>
    <row r="9" spans="1:9" ht="12.75">
      <c r="A9" s="42" t="s">
        <v>27</v>
      </c>
      <c r="B9" s="2">
        <v>123</v>
      </c>
      <c r="C9" s="2">
        <v>341</v>
      </c>
      <c r="D9" s="2">
        <v>33</v>
      </c>
      <c r="E9" s="2">
        <v>111</v>
      </c>
      <c r="F9" s="2"/>
      <c r="G9" s="2">
        <f t="shared" si="0"/>
        <v>608</v>
      </c>
      <c r="H9" s="40">
        <f t="shared" si="1"/>
        <v>1824</v>
      </c>
      <c r="I9" s="33">
        <f>G9/G16</f>
        <v>0.055323020928116466</v>
      </c>
    </row>
    <row r="10" spans="1:9" ht="12.75">
      <c r="A10" s="42" t="s">
        <v>28</v>
      </c>
      <c r="B10" s="2">
        <v>29</v>
      </c>
      <c r="C10" s="2">
        <v>123</v>
      </c>
      <c r="D10" s="2">
        <v>131</v>
      </c>
      <c r="E10" s="2">
        <v>313</v>
      </c>
      <c r="F10" s="2"/>
      <c r="G10" s="2">
        <f t="shared" si="0"/>
        <v>596</v>
      </c>
      <c r="H10" s="40">
        <f t="shared" si="1"/>
        <v>1788</v>
      </c>
      <c r="I10" s="33">
        <f>G10/G16</f>
        <v>0.054231119199272065</v>
      </c>
    </row>
    <row r="11" spans="1:9" ht="12.75">
      <c r="A11" s="42" t="s">
        <v>29</v>
      </c>
      <c r="B11" s="2">
        <v>33</v>
      </c>
      <c r="C11" s="2">
        <v>123</v>
      </c>
      <c r="D11" s="2">
        <v>142</v>
      </c>
      <c r="E11" s="2">
        <v>135</v>
      </c>
      <c r="F11" s="2"/>
      <c r="G11" s="2">
        <f t="shared" si="0"/>
        <v>433</v>
      </c>
      <c r="H11" s="40">
        <f t="shared" si="1"/>
        <v>1299</v>
      </c>
      <c r="I11" s="33">
        <f>G11/G16</f>
        <v>0.03939945404913558</v>
      </c>
    </row>
    <row r="12" spans="1:9" ht="12.75">
      <c r="A12" s="42" t="s">
        <v>30</v>
      </c>
      <c r="B12" s="2">
        <v>245</v>
      </c>
      <c r="C12" s="2">
        <v>131</v>
      </c>
      <c r="D12" s="2">
        <v>46</v>
      </c>
      <c r="E12" s="2">
        <v>132</v>
      </c>
      <c r="F12" s="2"/>
      <c r="G12" s="2">
        <f t="shared" si="0"/>
        <v>554</v>
      </c>
      <c r="H12" s="40">
        <f t="shared" si="1"/>
        <v>1662</v>
      </c>
      <c r="I12" s="33">
        <f>G12/G16</f>
        <v>0.05040946314831665</v>
      </c>
    </row>
    <row r="13" spans="1:9" ht="12.75">
      <c r="A13" s="42" t="s">
        <v>31</v>
      </c>
      <c r="B13" s="2">
        <v>123</v>
      </c>
      <c r="C13" s="2">
        <v>451</v>
      </c>
      <c r="D13" s="2">
        <v>231</v>
      </c>
      <c r="E13" s="2">
        <v>121</v>
      </c>
      <c r="F13" s="2"/>
      <c r="G13" s="2">
        <f t="shared" si="0"/>
        <v>926</v>
      </c>
      <c r="H13" s="40">
        <f t="shared" si="1"/>
        <v>2778</v>
      </c>
      <c r="I13" s="33">
        <f>G13/G16</f>
        <v>0.08425841674249318</v>
      </c>
    </row>
    <row r="14" spans="1:9" ht="12.75">
      <c r="A14" s="42" t="s">
        <v>32</v>
      </c>
      <c r="B14" s="2">
        <v>123</v>
      </c>
      <c r="C14" s="2">
        <v>312</v>
      </c>
      <c r="D14" s="2">
        <v>560</v>
      </c>
      <c r="E14" s="2">
        <v>540</v>
      </c>
      <c r="F14" s="2"/>
      <c r="G14" s="2">
        <f t="shared" si="0"/>
        <v>1535</v>
      </c>
      <c r="H14" s="40">
        <f t="shared" si="1"/>
        <v>4602</v>
      </c>
      <c r="I14" s="33">
        <f>G14/G16</f>
        <v>0.13967242948134667</v>
      </c>
    </row>
    <row r="15" spans="1:9" ht="12.75">
      <c r="A15" s="42" t="s">
        <v>35</v>
      </c>
      <c r="B15" s="2">
        <f>SUM(B3:B14)/12</f>
        <v>197.91666666666666</v>
      </c>
      <c r="C15" s="2">
        <f>SUM(C3:C14)/12</f>
        <v>303.5833333333333</v>
      </c>
      <c r="D15" s="2">
        <f>SUM(D3:D14)/12</f>
        <v>193.33333333333334</v>
      </c>
      <c r="E15" s="2">
        <f>SUM(E3:E14)/12</f>
        <v>221</v>
      </c>
      <c r="F15" s="2"/>
      <c r="G15" s="49"/>
      <c r="H15" s="50"/>
      <c r="I15" s="51"/>
    </row>
    <row r="16" spans="1:9" ht="12.75">
      <c r="A16" s="42" t="s">
        <v>37</v>
      </c>
      <c r="B16" s="49"/>
      <c r="C16" s="49"/>
      <c r="D16" s="49"/>
      <c r="E16" s="49"/>
      <c r="F16" s="2"/>
      <c r="G16" s="2">
        <f>SUM(G3:G14)</f>
        <v>10990</v>
      </c>
      <c r="H16" s="40">
        <f>SUM(H3:H14)</f>
        <v>32955</v>
      </c>
      <c r="I16" s="33"/>
    </row>
    <row r="17" spans="1:9" ht="12.75">
      <c r="A17" s="3" t="s">
        <v>42</v>
      </c>
      <c r="B17" s="4" t="s">
        <v>41</v>
      </c>
      <c r="C17" s="4">
        <f>MAX(G3:G14)</f>
        <v>1593</v>
      </c>
      <c r="D17" s="4" t="s">
        <v>43</v>
      </c>
      <c r="E17" s="4" t="s">
        <v>44</v>
      </c>
      <c r="F17" s="4"/>
      <c r="G17" s="4">
        <f>MIN(G3:G14)</f>
        <v>358</v>
      </c>
      <c r="H17" s="39"/>
      <c r="I17" s="54"/>
    </row>
    <row r="18" spans="9:10" ht="12.75">
      <c r="I18" s="18"/>
      <c r="J18" s="38"/>
    </row>
    <row r="19" ht="12.75">
      <c r="I19" s="18"/>
    </row>
    <row r="20" ht="12.75">
      <c r="I20" s="18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Radna5</cp:lastModifiedBy>
  <dcterms:created xsi:type="dcterms:W3CDTF">2002-03-02T19:10:11Z</dcterms:created>
  <dcterms:modified xsi:type="dcterms:W3CDTF">2002-03-25T16:32:21Z</dcterms:modified>
  <cp:category/>
  <cp:version/>
  <cp:contentType/>
  <cp:contentStatus/>
</cp:coreProperties>
</file>