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utokuc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<sst xmlns="http://schemas.openxmlformats.org/spreadsheetml/2006/main" count="39" uniqueCount="36">
  <si>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1.</t>
  </si>
  <si>
    <t>2.</t>
  </si>
  <si>
    <t>3.</t>
  </si>
  <si>
    <t>cijena</t>
  </si>
  <si>
    <t>srijeda</t>
  </si>
  <si>
    <t>redni</t>
  </si>
  <si>
    <t>broj</t>
  </si>
  <si>
    <t>peugeot</t>
  </si>
  <si>
    <t>renault</t>
  </si>
  <si>
    <t>fiat</t>
  </si>
  <si>
    <t>povoljno!!!</t>
  </si>
  <si>
    <t>ukupno</t>
  </si>
  <si>
    <t>profit</t>
  </si>
  <si>
    <t>AUTOKUCA SAVATIC</t>
  </si>
  <si>
    <t>marka</t>
  </si>
  <si>
    <t>auta</t>
  </si>
  <si>
    <t xml:space="preserve">br.dana koji su </t>
  </si>
  <si>
    <t>ostvarili normu</t>
  </si>
  <si>
    <t>ponedjeljak</t>
  </si>
  <si>
    <t>13.05.</t>
  </si>
  <si>
    <t>petak</t>
  </si>
  <si>
    <t>15.5.</t>
  </si>
  <si>
    <t>17.5.</t>
  </si>
  <si>
    <t>godina</t>
  </si>
  <si>
    <t>proiz.</t>
  </si>
  <si>
    <t>zarada</t>
  </si>
  <si>
    <t>svega za 7 dana</t>
  </si>
  <si>
    <t>minimum</t>
  </si>
  <si>
    <t>max</t>
  </si>
  <si>
    <t>nabavljeno</t>
  </si>
  <si>
    <t>prodano</t>
  </si>
  <si>
    <t>ostalo</t>
  </si>
  <si>
    <t>treba</t>
  </si>
  <si>
    <t>max kom</t>
  </si>
  <si>
    <t>min kom</t>
  </si>
  <si>
    <t>norma KM</t>
  </si>
</sst>
</file>

<file path=xl/styles.xml><?xml version="1.0" encoding="utf-8"?>
<styleSheet xmlns="http://schemas.openxmlformats.org/spreadsheetml/2006/main">
  <numFmts count="16">
    <numFmt numFmtId="5" formatCode="#,##0\ &quot;Din.&quot;_);\(#,##0\ &quot;Din.&quot;\)"/>
    <numFmt numFmtId="6" formatCode="#,##0\ &quot;Din.&quot;_);[Red]\(#,##0\ &quot;Din.&quot;\)"/>
    <numFmt numFmtId="7" formatCode="#,##0.00\ &quot;Din.&quot;_);\(#,##0.00\ &quot;Din.&quot;\)"/>
    <numFmt numFmtId="8" formatCode="#,##0.00\ &quot;Din.&quot;_);[Red]\(#,##0.00\ &quot;Din.&quot;\)"/>
    <numFmt numFmtId="42" formatCode="_ * #,##0_)\ &quot;Din.&quot;_ ;_ * \(#,##0\)\ &quot;Din.&quot;_ ;_ * &quot;-&quot;_)\ &quot;Din.&quot;_ ;_ @_ "/>
    <numFmt numFmtId="41" formatCode="_ * #,##0_)\ _D_i_n_._ ;_ * \(#,##0\)\ _D_i_n_._ ;_ * &quot;-&quot;_)\ _D_i_n_._ ;_ @_ "/>
    <numFmt numFmtId="44" formatCode="_ * #,##0.00_)\ &quot;Din.&quot;_ ;_ * \(#,##0.00\)\ &quot;Din.&quot;_ ;_ * &quot;-&quot;??_)\ &quot;Din.&quot;_ ;_ @_ "/>
    <numFmt numFmtId="43" formatCode="_ * #,##0.00_)\ _D_i_n_._ ;_ * \(#,##0.00\)\ _D_i_n_._ ;_ * &quot;-&quot;??_)\ _D_i_n_._ ;_ @_ 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8"/>
  <sheetViews>
    <sheetView tabSelected="1" workbookViewId="0" topLeftCell="A1">
      <selection activeCell="E1" sqref="E1"/>
    </sheetView>
  </sheetViews>
  <sheetFormatPr defaultColWidth="9.140625" defaultRowHeight="12.75"/>
  <cols>
    <col min="1" max="1" width="5.00390625" style="0" customWidth="1"/>
    <col min="5" max="5" width="13.00390625" style="0" customWidth="1"/>
    <col min="6" max="6" width="12.57421875" style="0" customWidth="1"/>
    <col min="7" max="7" width="12.421875" style="0" customWidth="1"/>
    <col min="8" max="8" width="15.00390625" style="0" customWidth="1"/>
  </cols>
  <sheetData>
    <row r="6" spans="1:14" ht="12.75">
      <c r="A6" s="11"/>
      <c r="B6" s="12"/>
      <c r="C6" s="12"/>
      <c r="D6" s="13" t="s">
        <v>13</v>
      </c>
      <c r="E6" s="12"/>
      <c r="F6" s="12"/>
      <c r="G6" s="12"/>
      <c r="H6" s="14"/>
      <c r="I6" s="15"/>
      <c r="J6" s="15" t="s">
        <v>25</v>
      </c>
      <c r="K6" s="15"/>
      <c r="L6" s="15"/>
      <c r="M6" s="15"/>
      <c r="N6" s="15"/>
    </row>
    <row r="7" spans="1:14" ht="12.75">
      <c r="A7" s="3" t="s">
        <v>5</v>
      </c>
      <c r="B7" s="3" t="s">
        <v>14</v>
      </c>
      <c r="C7" s="3" t="s">
        <v>3</v>
      </c>
      <c r="D7" s="3" t="s">
        <v>23</v>
      </c>
      <c r="E7" s="3" t="s">
        <v>18</v>
      </c>
      <c r="F7" s="3" t="s">
        <v>4</v>
      </c>
      <c r="G7" s="4" t="s">
        <v>20</v>
      </c>
      <c r="H7" s="3" t="s">
        <v>16</v>
      </c>
      <c r="I7" s="15" t="s">
        <v>18</v>
      </c>
      <c r="J7" s="15" t="s">
        <v>4</v>
      </c>
      <c r="K7" s="15" t="s">
        <v>20</v>
      </c>
      <c r="L7" s="15" t="s">
        <v>26</v>
      </c>
      <c r="M7" s="15" t="s">
        <v>27</v>
      </c>
      <c r="N7" s="15" t="s">
        <v>28</v>
      </c>
    </row>
    <row r="8" spans="1:14" ht="12.75">
      <c r="A8" s="7" t="s">
        <v>6</v>
      </c>
      <c r="B8" s="7" t="s">
        <v>15</v>
      </c>
      <c r="C8" s="7"/>
      <c r="D8" s="7" t="s">
        <v>24</v>
      </c>
      <c r="E8" s="7" t="s">
        <v>19</v>
      </c>
      <c r="F8" s="7" t="s">
        <v>21</v>
      </c>
      <c r="G8" s="8" t="s">
        <v>22</v>
      </c>
      <c r="H8" s="7" t="s">
        <v>17</v>
      </c>
      <c r="I8" s="15">
        <v>0.2</v>
      </c>
      <c r="J8" s="15">
        <v>0.2</v>
      </c>
      <c r="K8" s="15">
        <v>0.2</v>
      </c>
      <c r="L8" s="15"/>
      <c r="M8" s="15">
        <f>MIN(L9:L11)</f>
        <v>19200</v>
      </c>
      <c r="N8" s="15">
        <f>MAX(L9:L11)</f>
        <v>36000</v>
      </c>
    </row>
    <row r="9" spans="1:14" ht="12.75">
      <c r="A9" s="1" t="s">
        <v>0</v>
      </c>
      <c r="B9" s="2" t="s">
        <v>7</v>
      </c>
      <c r="C9" s="1">
        <v>26000</v>
      </c>
      <c r="D9" s="1">
        <v>1999</v>
      </c>
      <c r="E9" s="1">
        <v>1</v>
      </c>
      <c r="F9" s="1">
        <v>2</v>
      </c>
      <c r="G9" s="1">
        <v>3</v>
      </c>
      <c r="H9" s="1">
        <f>COUNTIF(E9:G9,Sheet3!C10&gt;=#REF!)</f>
        <v>0</v>
      </c>
      <c r="I9" s="15">
        <f>C9*E9*I$8</f>
        <v>5200</v>
      </c>
      <c r="J9" s="15">
        <f>C9*F9*J$8</f>
        <v>10400</v>
      </c>
      <c r="K9" s="15">
        <f>C9*G9*K$8</f>
        <v>15600</v>
      </c>
      <c r="L9" s="15">
        <f>SUM(I9:K9)</f>
        <v>31200</v>
      </c>
      <c r="M9" s="15">
        <f>IF(L9=M$8,"lose","")</f>
      </c>
      <c r="N9" s="15">
        <f>IF(L9=N$8,"odlicno","")</f>
      </c>
    </row>
    <row r="10" spans="1:14" ht="12.75">
      <c r="A10" s="1" t="s">
        <v>1</v>
      </c>
      <c r="B10" s="2" t="s">
        <v>8</v>
      </c>
      <c r="C10" s="1">
        <v>20000</v>
      </c>
      <c r="D10" s="1">
        <v>1998</v>
      </c>
      <c r="E10" s="1">
        <v>2</v>
      </c>
      <c r="F10" s="1">
        <v>3</v>
      </c>
      <c r="G10" s="1">
        <v>4</v>
      </c>
      <c r="H10" s="1">
        <f>COUNTIF(E10:G10,"&gt;=C2")</f>
        <v>0</v>
      </c>
      <c r="I10" s="15">
        <f>C10*E10*I$8</f>
        <v>8000</v>
      </c>
      <c r="J10" s="15">
        <f>C10*F10*J$8</f>
        <v>12000</v>
      </c>
      <c r="K10" s="15">
        <f>C10*G10*K$8</f>
        <v>16000</v>
      </c>
      <c r="L10" s="15">
        <f>SUM(I10:K10)</f>
        <v>36000</v>
      </c>
      <c r="M10" s="15">
        <f>IF(L10=M$8,"lose","")</f>
      </c>
      <c r="N10" s="15" t="str">
        <f>IF(L10=N$8,"odlicno","")</f>
        <v>odlicno</v>
      </c>
    </row>
    <row r="11" spans="1:14" ht="12.75">
      <c r="A11" s="1" t="s">
        <v>2</v>
      </c>
      <c r="B11" s="2" t="s">
        <v>9</v>
      </c>
      <c r="C11" s="1">
        <v>16000</v>
      </c>
      <c r="D11" s="1">
        <v>2000</v>
      </c>
      <c r="E11" s="1">
        <v>0</v>
      </c>
      <c r="F11" s="1">
        <v>1</v>
      </c>
      <c r="G11" s="1">
        <v>5</v>
      </c>
      <c r="H11" s="1">
        <f>COUNTIF(E11:G11,"&gt;=C2")</f>
        <v>0</v>
      </c>
      <c r="I11" s="15">
        <f>C11*E11*I$8</f>
        <v>0</v>
      </c>
      <c r="J11" s="15">
        <f>C11*F11*J$8</f>
        <v>3200</v>
      </c>
      <c r="K11" s="15">
        <f>C11*G11*K$8</f>
        <v>16000</v>
      </c>
      <c r="L11" s="15">
        <f>SUM(I11:K11)</f>
        <v>19200</v>
      </c>
      <c r="M11" s="15" t="str">
        <f>IF(L11=M$8,"lose","")</f>
        <v>lose</v>
      </c>
      <c r="N11" s="15">
        <f>IF(L11=N$8,"odlicno","")</f>
      </c>
    </row>
    <row r="12" spans="1:14" ht="12.75">
      <c r="A12" s="1"/>
      <c r="B12" s="9" t="s">
        <v>10</v>
      </c>
      <c r="C12" s="1">
        <f>MIN(C9:C11)</f>
        <v>16000</v>
      </c>
      <c r="D12" s="1">
        <f>MAX(D9:D11)</f>
        <v>2000</v>
      </c>
      <c r="E12" s="1"/>
      <c r="F12" s="1"/>
      <c r="G12" s="1"/>
      <c r="I12" s="15">
        <f>SUM(I8:I11)</f>
        <v>13200.2</v>
      </c>
      <c r="J12" s="15">
        <f>SUM(J8:J11)</f>
        <v>25600.2</v>
      </c>
      <c r="K12" s="15">
        <f>SUM(K8:K11)</f>
        <v>47600.2</v>
      </c>
      <c r="L12" s="15">
        <f>SUM(I12:K12)</f>
        <v>86400.6</v>
      </c>
      <c r="M12" s="15"/>
      <c r="N12" s="15"/>
    </row>
    <row r="13" spans="4:7" ht="12.75">
      <c r="D13" s="10" t="s">
        <v>11</v>
      </c>
      <c r="E13" s="1">
        <f>SUM(E9:E11)</f>
        <v>3</v>
      </c>
      <c r="F13" s="1">
        <f>SUM(F9:F11)</f>
        <v>6</v>
      </c>
      <c r="G13" s="1">
        <f>SUM(G9:G11)</f>
        <v>12</v>
      </c>
    </row>
    <row r="14" spans="4:7" ht="12.75">
      <c r="D14" s="10" t="s">
        <v>12</v>
      </c>
      <c r="E14" s="2" t="str">
        <f>IF(E13&gt;=10,"ostvaren","neostvaren")</f>
        <v>neostvaren</v>
      </c>
      <c r="F14" s="2" t="str">
        <f>IF(F13&gt;=10,"ostvaren","neostvaren")</f>
        <v>neostvaren</v>
      </c>
      <c r="G14" s="10" t="str">
        <f>IF(G13&gt;=10,"ostvaren","neostvaren")</f>
        <v>ostvaren</v>
      </c>
    </row>
    <row r="17" spans="2:3" ht="12.75">
      <c r="B17" s="5"/>
      <c r="C17" s="6"/>
    </row>
    <row r="18" spans="3:7" ht="12.75">
      <c r="C18" t="s">
        <v>29</v>
      </c>
      <c r="D18" t="s">
        <v>30</v>
      </c>
      <c r="E18" t="s">
        <v>31</v>
      </c>
      <c r="F18" t="s">
        <v>32</v>
      </c>
      <c r="G18" s="15" t="s">
        <v>33</v>
      </c>
    </row>
    <row r="19" spans="2:7" ht="12.75">
      <c r="B19" t="str">
        <f>B9</f>
        <v>peugeot</v>
      </c>
      <c r="C19">
        <v>10</v>
      </c>
      <c r="D19">
        <f>SUM(E9:G9)</f>
        <v>6</v>
      </c>
      <c r="E19">
        <f>C19-D19</f>
        <v>4</v>
      </c>
      <c r="F19" t="str">
        <f>IF(E19&lt;6,"trazi jos","ima dovoljno")</f>
        <v>trazi jos</v>
      </c>
      <c r="G19" s="15">
        <f>MAX(D19:D21)</f>
        <v>9</v>
      </c>
    </row>
    <row r="20" spans="2:7" ht="12.75">
      <c r="B20" t="str">
        <f>B10</f>
        <v>renault</v>
      </c>
      <c r="C20">
        <v>15</v>
      </c>
      <c r="D20">
        <f>SUM(E10:G10)</f>
        <v>9</v>
      </c>
      <c r="E20">
        <f>C20-D20</f>
        <v>6</v>
      </c>
      <c r="F20" t="str">
        <f>IF(E20&lt;6,"trazi jos","ima dovoljno")</f>
        <v>ima dovoljno</v>
      </c>
      <c r="G20" s="16" t="s">
        <v>34</v>
      </c>
    </row>
    <row r="21" spans="2:7" ht="12.75">
      <c r="B21" t="str">
        <f>B11</f>
        <v>fiat</v>
      </c>
      <c r="C21">
        <v>12</v>
      </c>
      <c r="D21">
        <f>SUM(E11:G11)</f>
        <v>6</v>
      </c>
      <c r="E21">
        <f>C21-D21</f>
        <v>6</v>
      </c>
      <c r="F21" t="str">
        <f>IF(E21&lt;6,"trazi jos","ima dovoljno")</f>
        <v>ima dovoljno</v>
      </c>
      <c r="G21" s="16">
        <f>MIN(D19:D21)</f>
        <v>6</v>
      </c>
    </row>
    <row r="23" spans="5:7" ht="12.75">
      <c r="E23" t="str">
        <f>E8</f>
        <v>13.05.</v>
      </c>
      <c r="F23" t="str">
        <f>F8</f>
        <v>15.5.</v>
      </c>
      <c r="G23" t="str">
        <f>G8</f>
        <v>17.5.</v>
      </c>
    </row>
    <row r="24" spans="2:8" ht="12.75">
      <c r="B24" t="str">
        <f>B9</f>
        <v>peugeot</v>
      </c>
      <c r="C24">
        <f>C9</f>
        <v>26000</v>
      </c>
      <c r="E24">
        <f>C9*E9</f>
        <v>26000</v>
      </c>
      <c r="F24">
        <f>C9*F9</f>
        <v>52000</v>
      </c>
      <c r="G24">
        <f>C9*G9</f>
        <v>78000</v>
      </c>
      <c r="H24">
        <f>SUM(E24:G24)</f>
        <v>156000</v>
      </c>
    </row>
    <row r="25" spans="2:8" ht="12.75">
      <c r="B25" t="str">
        <f>B10</f>
        <v>renault</v>
      </c>
      <c r="C25">
        <f>C10</f>
        <v>20000</v>
      </c>
      <c r="E25">
        <f>C10*E10</f>
        <v>40000</v>
      </c>
      <c r="F25">
        <f>C10*F10</f>
        <v>60000</v>
      </c>
      <c r="G25">
        <f>C10*G10</f>
        <v>80000</v>
      </c>
      <c r="H25">
        <f>SUM(E25:G25)</f>
        <v>180000</v>
      </c>
    </row>
    <row r="26" spans="2:8" ht="12.75">
      <c r="B26" t="str">
        <f>B11</f>
        <v>fiat</v>
      </c>
      <c r="C26">
        <f>C11</f>
        <v>16000</v>
      </c>
      <c r="E26">
        <f>C11*E11</f>
        <v>0</v>
      </c>
      <c r="F26">
        <f>C11*F11</f>
        <v>16000</v>
      </c>
      <c r="G26">
        <f>C11*G11</f>
        <v>80000</v>
      </c>
      <c r="H26">
        <f>SUM(E26:G26)</f>
        <v>96000</v>
      </c>
    </row>
    <row r="27" spans="5:8" ht="12.75">
      <c r="E27" s="1">
        <f>SUM(E23:E25)</f>
        <v>66000</v>
      </c>
      <c r="F27" s="1">
        <f>SUM(F23:F25)</f>
        <v>112000</v>
      </c>
      <c r="G27" s="1">
        <f>SUM(G23:G25)</f>
        <v>158000</v>
      </c>
      <c r="H27" s="17">
        <f>SUM(E27:G27)</f>
        <v>336000</v>
      </c>
    </row>
    <row r="28" spans="3:7" ht="12.75">
      <c r="C28" t="s">
        <v>35</v>
      </c>
      <c r="D28">
        <v>100000</v>
      </c>
      <c r="E28" t="str">
        <f>IF(E27&gt;$D28,"ispunjena","neispunjena")</f>
        <v>neispunjena</v>
      </c>
      <c r="F28" t="str">
        <f>IF(F27&gt;$D28,"ispunjena","neispunjena")</f>
        <v>ispunjena</v>
      </c>
      <c r="G28" t="str">
        <f>IF(G27&gt;$D28,"ispunjena","neispunjena")</f>
        <v>ispunjena</v>
      </c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&amp;L16.05.2002.&amp;C1&amp;R22:15</oddHeader>
    <oddFooter>&amp;Cdomaci rad iz EXCEL-a</oddFooter>
  </headerFooter>
  <legacyDrawing r:id="rId2"/>
  <oleObjects>
    <oleObject progId="MS_ClipArt_Gallery" shapeId="18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cols>
    <col min="2" max="2" width="6.421875" style="0" customWidth="1"/>
    <col min="9" max="9" width="14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Djordje M.B.</cp:lastModifiedBy>
  <cp:lastPrinted>2002-05-16T21:16:05Z</cp:lastPrinted>
  <dcterms:created xsi:type="dcterms:W3CDTF">2002-05-16T17:47:33Z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