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75" windowHeight="6045" firstSheet="1" activeTab="2"/>
  </bookViews>
  <sheets>
    <sheet name="OPREMA I MATERIJAL" sheetId="1" r:id="rId1"/>
    <sheet name="PROSTOR I OSOBLJE" sheetId="2" r:id="rId2"/>
    <sheet name="PACIJENTI" sheetId="3" r:id="rId3"/>
    <sheet name="KALKULACIJE" sheetId="4" r:id="rId4"/>
  </sheets>
  <definedNames/>
  <calcPr fullCalcOnLoad="1"/>
</workbook>
</file>

<file path=xl/sharedStrings.xml><?xml version="1.0" encoding="utf-8"?>
<sst xmlns="http://schemas.openxmlformats.org/spreadsheetml/2006/main" count="142" uniqueCount="91">
  <si>
    <t>OPREMA</t>
  </si>
  <si>
    <t>R.br.</t>
  </si>
  <si>
    <t>Naziv artikla</t>
  </si>
  <si>
    <t>Jed.mjere</t>
  </si>
  <si>
    <t>Kol.</t>
  </si>
  <si>
    <t>Iznos</t>
  </si>
  <si>
    <t>Stolica</t>
  </si>
  <si>
    <t>sto</t>
  </si>
  <si>
    <t>stolica xy</t>
  </si>
  <si>
    <t>Kompjuter</t>
  </si>
  <si>
    <t>Telefon</t>
  </si>
  <si>
    <t>Polica</t>
  </si>
  <si>
    <t>Pult</t>
  </si>
  <si>
    <t>Vitrina</t>
  </si>
  <si>
    <t>kom</t>
  </si>
  <si>
    <t>UKUPNO:</t>
  </si>
  <si>
    <t>PROSTOR</t>
  </si>
  <si>
    <t>MATERIJAL</t>
  </si>
  <si>
    <t>Pinceta</t>
  </si>
  <si>
    <t>Ultrazvuk</t>
  </si>
  <si>
    <t>Hvataljka</t>
  </si>
  <si>
    <t>Gaza</t>
  </si>
  <si>
    <t>Vata</t>
  </si>
  <si>
    <t>Skalpel</t>
  </si>
  <si>
    <t>Tampon</t>
  </si>
  <si>
    <t>Igla</t>
  </si>
  <si>
    <r>
      <t>m</t>
    </r>
    <r>
      <rPr>
        <vertAlign val="superscript"/>
        <sz val="10"/>
        <rFont val="Arial"/>
        <family val="2"/>
      </rPr>
      <t>2</t>
    </r>
  </si>
  <si>
    <t>g</t>
  </si>
  <si>
    <t>%</t>
  </si>
  <si>
    <t>137,5</t>
  </si>
  <si>
    <t>Naziv</t>
  </si>
  <si>
    <t>Jed.mjera</t>
  </si>
  <si>
    <t>Jed.cijena u KM</t>
  </si>
  <si>
    <t>Iznos u KM</t>
  </si>
  <si>
    <t>Prostor</t>
  </si>
  <si>
    <t>Struja</t>
  </si>
  <si>
    <t>Voda</t>
  </si>
  <si>
    <t>impuls</t>
  </si>
  <si>
    <t>KWh</t>
  </si>
  <si>
    <t>l</t>
  </si>
  <si>
    <t>OSOBLJE</t>
  </si>
  <si>
    <t>Broj</t>
  </si>
  <si>
    <t>Med.sestra</t>
  </si>
  <si>
    <t>Cuvar</t>
  </si>
  <si>
    <t>Cistacica</t>
  </si>
  <si>
    <t>Mjesecna plata u KM</t>
  </si>
  <si>
    <t xml:space="preserve">    UKUPNO:</t>
  </si>
  <si>
    <t>PACIJENTI</t>
  </si>
  <si>
    <t>Ime i prezime</t>
  </si>
  <si>
    <t>Datum</t>
  </si>
  <si>
    <t>Sifra</t>
  </si>
  <si>
    <t>Sifra usluge</t>
  </si>
  <si>
    <t>15.3.1999.</t>
  </si>
  <si>
    <t>Maja Mandic</t>
  </si>
  <si>
    <t>Nina Karaman</t>
  </si>
  <si>
    <t>Biljana Sredic</t>
  </si>
  <si>
    <t>Mirjana Pranic</t>
  </si>
  <si>
    <t>Zorana Cuk</t>
  </si>
  <si>
    <t>Dana Knezevic</t>
  </si>
  <si>
    <t>Joka Vulin</t>
  </si>
  <si>
    <t>Boba Kuruz</t>
  </si>
  <si>
    <t>Sanja Sonda</t>
  </si>
  <si>
    <t>Draga Morina</t>
  </si>
  <si>
    <t>Tatjana Gusic</t>
  </si>
  <si>
    <t>Koja Kojic</t>
  </si>
  <si>
    <t>Petra Konj</t>
  </si>
  <si>
    <t>Sandra Popovic</t>
  </si>
  <si>
    <t>Zorica Papic</t>
  </si>
  <si>
    <t>xx</t>
  </si>
  <si>
    <t>x.x</t>
  </si>
  <si>
    <t>x..y</t>
  </si>
  <si>
    <t>x….</t>
  </si>
  <si>
    <t>x.y.</t>
  </si>
  <si>
    <t>yy</t>
  </si>
  <si>
    <t>y.x</t>
  </si>
  <si>
    <t>y.y..</t>
  </si>
  <si>
    <t>x/y</t>
  </si>
  <si>
    <t>xxxx</t>
  </si>
  <si>
    <t>yxy</t>
  </si>
  <si>
    <t>xx….</t>
  </si>
  <si>
    <t>yyyyyy</t>
  </si>
  <si>
    <t>xxxxxxxxx</t>
  </si>
  <si>
    <t>Naplata u KM</t>
  </si>
  <si>
    <t>KALKULACIJE</t>
  </si>
  <si>
    <t>Ukupan prihod</t>
  </si>
  <si>
    <t>Ukupan trosak:</t>
  </si>
  <si>
    <t>Oprema</t>
  </si>
  <si>
    <t>Materijal</t>
  </si>
  <si>
    <t>Osoblje</t>
  </si>
  <si>
    <t>6382,5</t>
  </si>
  <si>
    <t>KALKULACIJA(za 12 mjeseci)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</si>
</sst>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45" wrapText="1"/>
    </xf>
    <xf numFmtId="0" fontId="0" fillId="0" borderId="0" xfId="0" applyAlignment="1">
      <alignment textRotation="45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'OPREMA I MATERIJAL'!$H$4:$L$4</c:f>
              <c:numCache>
                <c:ptCount val="5"/>
                <c:pt idx="0">
                  <c:v>25</c:v>
                </c:pt>
                <c:pt idx="1">
                  <c:v>60</c:v>
                </c:pt>
                <c:pt idx="2">
                  <c:v>500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'OPREMA I MATERIJAL'!$H$5:$L$5</c:f>
              <c:numCache>
                <c:ptCount val="5"/>
              </c:numCache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'OPREMA I MATERIJAL'!$H$17:$I$17</c:f>
              <c:strCache>
                <c:ptCount val="1"/>
                <c:pt idx="0">
                  <c:v>25 50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'OPREMA I MATERIJAL'!$J$17:$K$17</c:f>
              <c:numCache>
                <c:ptCount val="2"/>
                <c:pt idx="0">
                  <c:v>45</c:v>
                </c:pt>
                <c:pt idx="1">
                  <c:v>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'OPREMA I MATERIJAL'!$H$18:$I$18</c:f>
              <c:strCache>
                <c:ptCount val="1"/>
                <c:pt idx="0">
                  <c:v>45 137,5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'OPREMA I MATERIJAL'!$J$18:$K$18</c:f>
              <c:numCache>
                <c:ptCount val="2"/>
                <c:pt idx="0">
                  <c:v>80</c:v>
                </c:pt>
              </c:numCache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4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OSOBLJE'!$H$3:$I$3</c:f>
              <c:numCache>
                <c:ptCount val="2"/>
                <c:pt idx="0">
                  <c:v>1250</c:v>
                </c:pt>
                <c:pt idx="1">
                  <c:v>250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OSOBLJE'!$H$4:$I$4</c:f>
              <c:numCache>
                <c:ptCount val="2"/>
                <c:pt idx="0">
                  <c:v>150</c:v>
                </c:pt>
                <c:pt idx="1">
                  <c:v>100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OSOBLJE'!$G$17:$H$17</c:f>
              <c:numCache>
                <c:ptCount val="2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OSOBLJE'!$G$18:$H$18</c:f>
              <c:numCache>
                <c:ptCount val="2"/>
                <c:pt idx="0">
                  <c:v>150</c:v>
                </c:pt>
              </c:numCache>
            </c:numRef>
          </c:val>
        </c:ser>
        <c:axId val="52423889"/>
        <c:axId val="2052954"/>
      </c:area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238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PACIJENTI!$H$3:$K$3</c:f>
              <c:numCache>
                <c:ptCount val="4"/>
                <c:pt idx="0">
                  <c:v>100</c:v>
                </c:pt>
                <c:pt idx="1">
                  <c:v>150</c:v>
                </c:pt>
                <c:pt idx="2">
                  <c:v>85</c:v>
                </c:pt>
                <c:pt idx="3">
                  <c:v>160</c:v>
                </c:pt>
              </c:numCache>
            </c:numRef>
          </c:xVal>
          <c:yVal>
            <c:numRef>
              <c:f>PACIJENTI!$H$4:$K$4</c:f>
              <c:numCache>
                <c:ptCount val="4"/>
                <c:pt idx="0">
                  <c:v>200</c:v>
                </c:pt>
                <c:pt idx="1">
                  <c:v>55</c:v>
                </c:pt>
                <c:pt idx="2">
                  <c:v>230</c:v>
                </c:pt>
                <c:pt idx="3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PACIJENTI!$H$3:$K$3</c:f>
              <c:numCache>
                <c:ptCount val="4"/>
                <c:pt idx="0">
                  <c:v>100</c:v>
                </c:pt>
                <c:pt idx="1">
                  <c:v>150</c:v>
                </c:pt>
                <c:pt idx="2">
                  <c:v>85</c:v>
                </c:pt>
                <c:pt idx="3">
                  <c:v>160</c:v>
                </c:pt>
              </c:numCache>
            </c:numRef>
          </c:xVal>
          <c:yVal>
            <c:numRef>
              <c:f>PACIJENTI!$H$5:$K$5</c:f>
              <c:numCache>
                <c:ptCount val="4"/>
                <c:pt idx="0">
                  <c:v>104</c:v>
                </c:pt>
                <c:pt idx="1">
                  <c:v>260</c:v>
                </c:pt>
                <c:pt idx="2">
                  <c:v>300</c:v>
                </c:pt>
                <c:pt idx="3">
                  <c:v>165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PACIJENTI!$H$3:$K$3</c:f>
              <c:numCache>
                <c:ptCount val="4"/>
                <c:pt idx="0">
                  <c:v>100</c:v>
                </c:pt>
                <c:pt idx="1">
                  <c:v>150</c:v>
                </c:pt>
                <c:pt idx="2">
                  <c:v>85</c:v>
                </c:pt>
                <c:pt idx="3">
                  <c:v>160</c:v>
                </c:pt>
              </c:numCache>
            </c:numRef>
          </c:xVal>
          <c:yVal>
            <c:numRef>
              <c:f>PACIJENTI!$H$6:$K$6</c:f>
              <c:numCache>
                <c:ptCount val="4"/>
                <c:pt idx="0">
                  <c:v>223</c:v>
                </c:pt>
                <c:pt idx="1">
                  <c:v>400</c:v>
                </c:pt>
                <c:pt idx="2">
                  <c:v>500</c:v>
                </c:pt>
              </c:numCache>
            </c:numRef>
          </c:yVal>
          <c:smooth val="0"/>
        </c:ser>
        <c:axId val="18476587"/>
        <c:axId val="32071556"/>
      </c:scatterChart>
      <c:val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71556"/>
        <c:crosses val="autoZero"/>
        <c:crossBetween val="midCat"/>
        <c:dispUnits/>
      </c:valAx>
      <c:valAx>
        <c:axId val="32071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KALKULACIJE!$B$6:$C$6</c:f>
              <c:numCache>
                <c:ptCount val="2"/>
                <c:pt idx="0">
                  <c:v>10760</c:v>
                </c:pt>
                <c:pt idx="1">
                  <c:v>3032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KALKULACIJE!$B$7:$C$7</c:f>
              <c:numCache>
                <c:ptCount val="2"/>
                <c:pt idx="0">
                  <c:v>40.57695167286245</c:v>
                </c:pt>
              </c:numCache>
            </c:numRef>
          </c:val>
        </c:ser>
        <c:axId val="20208549"/>
        <c:axId val="47659214"/>
        <c:axId val="26279743"/>
      </c:surface3D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At val="1"/>
        <c:crossBetween val="between"/>
        <c:dispUnits/>
      </c:valAx>
      <c:ser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592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0</xdr:rowOff>
    </xdr:from>
    <xdr:to>
      <xdr:col>12</xdr:col>
      <xdr:colOff>295275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3743325" y="647700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9525</xdr:rowOff>
    </xdr:from>
    <xdr:to>
      <xdr:col>12</xdr:col>
      <xdr:colOff>304800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3762375" y="3257550"/>
        <a:ext cx="3352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12</xdr:col>
      <xdr:colOff>314325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3705225" y="647700"/>
        <a:ext cx="3352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16</xdr:row>
      <xdr:rowOff>0</xdr:rowOff>
    </xdr:from>
    <xdr:to>
      <xdr:col>11</xdr:col>
      <xdr:colOff>476250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3095625" y="3429000"/>
        <a:ext cx="35147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21</xdr:row>
      <xdr:rowOff>19050</xdr:rowOff>
    </xdr:from>
    <xdr:to>
      <xdr:col>6</xdr:col>
      <xdr:colOff>419100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762000" y="3752850"/>
        <a:ext cx="35242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466725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657225" y="1333500"/>
        <a:ext cx="35147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95" zoomScaleNormal="95" workbookViewId="0" topLeftCell="A1">
      <selection activeCell="F12" sqref="F12"/>
    </sheetView>
  </sheetViews>
  <sheetFormatPr defaultColWidth="9.140625" defaultRowHeight="12.75"/>
  <cols>
    <col min="1" max="1" width="4.421875" style="0" customWidth="1"/>
    <col min="2" max="2" width="10.7109375" style="0" customWidth="1"/>
    <col min="4" max="4" width="4.7109375" style="0" customWidth="1"/>
  </cols>
  <sheetData>
    <row r="1" ht="25.5">
      <c r="C1" s="1" t="s">
        <v>0</v>
      </c>
    </row>
    <row r="2" spans="1:7" ht="25.5">
      <c r="A2" t="s">
        <v>1</v>
      </c>
      <c r="B2" t="s">
        <v>2</v>
      </c>
      <c r="C2" t="s">
        <v>3</v>
      </c>
      <c r="D2" t="s">
        <v>4</v>
      </c>
      <c r="E2" s="6" t="s">
        <v>32</v>
      </c>
      <c r="F2" t="s">
        <v>5</v>
      </c>
      <c r="G2" t="s">
        <v>28</v>
      </c>
    </row>
    <row r="3" spans="1:11" ht="12.75">
      <c r="A3">
        <v>1</v>
      </c>
      <c r="B3" t="s">
        <v>6</v>
      </c>
      <c r="C3" t="s">
        <v>14</v>
      </c>
      <c r="D3">
        <v>10</v>
      </c>
      <c r="E3">
        <v>8</v>
      </c>
      <c r="F3">
        <f aca="true" t="shared" si="0" ref="F3:F11">D3*E3</f>
        <v>80</v>
      </c>
      <c r="G3">
        <f aca="true" t="shared" si="1" ref="G3:G12">100*F3/F$12</f>
        <v>0.9803921568627451</v>
      </c>
      <c r="H3">
        <v>100</v>
      </c>
      <c r="I3">
        <v>850</v>
      </c>
      <c r="J3">
        <v>6000</v>
      </c>
      <c r="K3">
        <v>500</v>
      </c>
    </row>
    <row r="4" spans="1:10" ht="12.75">
      <c r="A4">
        <v>2</v>
      </c>
      <c r="B4" t="s">
        <v>7</v>
      </c>
      <c r="C4" t="s">
        <v>14</v>
      </c>
      <c r="D4">
        <v>2</v>
      </c>
      <c r="E4">
        <v>50</v>
      </c>
      <c r="F4">
        <f t="shared" si="0"/>
        <v>100</v>
      </c>
      <c r="G4">
        <f t="shared" si="1"/>
        <v>1.2254901960784315</v>
      </c>
      <c r="H4">
        <v>25</v>
      </c>
      <c r="I4">
        <v>60</v>
      </c>
      <c r="J4">
        <v>500</v>
      </c>
    </row>
    <row r="5" spans="1:7" ht="12.75">
      <c r="A5">
        <v>3</v>
      </c>
      <c r="B5" t="s">
        <v>8</v>
      </c>
      <c r="C5" t="s">
        <v>14</v>
      </c>
      <c r="D5">
        <v>1</v>
      </c>
      <c r="E5">
        <v>850</v>
      </c>
      <c r="F5">
        <f t="shared" si="0"/>
        <v>850</v>
      </c>
      <c r="G5">
        <f t="shared" si="1"/>
        <v>10.416666666666666</v>
      </c>
    </row>
    <row r="6" spans="1:7" ht="12.75">
      <c r="A6">
        <v>4</v>
      </c>
      <c r="B6" t="s">
        <v>9</v>
      </c>
      <c r="C6" t="s">
        <v>14</v>
      </c>
      <c r="D6">
        <v>2</v>
      </c>
      <c r="E6">
        <v>3000</v>
      </c>
      <c r="F6">
        <f t="shared" si="0"/>
        <v>6000</v>
      </c>
      <c r="G6">
        <f t="shared" si="1"/>
        <v>73.52941176470588</v>
      </c>
    </row>
    <row r="7" spans="1:7" ht="12.75">
      <c r="A7">
        <v>5</v>
      </c>
      <c r="B7" t="s">
        <v>10</v>
      </c>
      <c r="C7" t="s">
        <v>14</v>
      </c>
      <c r="D7">
        <v>2</v>
      </c>
      <c r="E7">
        <v>250</v>
      </c>
      <c r="F7">
        <f t="shared" si="0"/>
        <v>500</v>
      </c>
      <c r="G7">
        <f t="shared" si="1"/>
        <v>6.127450980392157</v>
      </c>
    </row>
    <row r="8" spans="1:7" ht="12.75">
      <c r="A8">
        <v>6</v>
      </c>
      <c r="B8" t="s">
        <v>11</v>
      </c>
      <c r="C8" t="s">
        <v>14</v>
      </c>
      <c r="D8">
        <v>3</v>
      </c>
      <c r="E8">
        <v>15</v>
      </c>
      <c r="F8">
        <f t="shared" si="0"/>
        <v>45</v>
      </c>
      <c r="G8">
        <f t="shared" si="1"/>
        <v>0.5514705882352942</v>
      </c>
    </row>
    <row r="9" spans="1:7" ht="12.75">
      <c r="A9">
        <v>7</v>
      </c>
      <c r="B9" t="s">
        <v>12</v>
      </c>
      <c r="C9" t="s">
        <v>14</v>
      </c>
      <c r="D9">
        <v>1</v>
      </c>
      <c r="E9">
        <v>25</v>
      </c>
      <c r="F9">
        <f t="shared" si="0"/>
        <v>25</v>
      </c>
      <c r="G9">
        <f t="shared" si="1"/>
        <v>0.30637254901960786</v>
      </c>
    </row>
    <row r="10" spans="1:7" ht="12.75">
      <c r="A10">
        <v>8</v>
      </c>
      <c r="B10" t="s">
        <v>13</v>
      </c>
      <c r="C10" t="s">
        <v>14</v>
      </c>
      <c r="D10">
        <v>2</v>
      </c>
      <c r="E10">
        <v>30</v>
      </c>
      <c r="F10">
        <f t="shared" si="0"/>
        <v>60</v>
      </c>
      <c r="G10">
        <f t="shared" si="1"/>
        <v>0.7352941176470589</v>
      </c>
    </row>
    <row r="11" spans="1:7" ht="13.5" thickBot="1">
      <c r="A11">
        <v>9</v>
      </c>
      <c r="B11" t="s">
        <v>19</v>
      </c>
      <c r="C11" t="s">
        <v>14</v>
      </c>
      <c r="D11">
        <v>1</v>
      </c>
      <c r="E11">
        <v>500</v>
      </c>
      <c r="F11" s="3">
        <f t="shared" si="0"/>
        <v>500</v>
      </c>
      <c r="G11">
        <f t="shared" si="1"/>
        <v>6.127450980392157</v>
      </c>
    </row>
    <row r="12" spans="5:7" ht="12.75">
      <c r="E12" t="s">
        <v>15</v>
      </c>
      <c r="F12" s="4">
        <f>SUM(F3:F11)</f>
        <v>8160</v>
      </c>
      <c r="G12">
        <f t="shared" si="1"/>
        <v>100</v>
      </c>
    </row>
    <row r="13" ht="12.75">
      <c r="F13" s="2"/>
    </row>
    <row r="15" ht="25.5">
      <c r="C15" s="1" t="s">
        <v>17</v>
      </c>
    </row>
    <row r="16" spans="1:7" ht="25.5">
      <c r="A16" t="s">
        <v>1</v>
      </c>
      <c r="B16" t="s">
        <v>2</v>
      </c>
      <c r="C16" t="s">
        <v>3</v>
      </c>
      <c r="D16" t="s">
        <v>4</v>
      </c>
      <c r="E16" s="6" t="s">
        <v>32</v>
      </c>
      <c r="F16" t="s">
        <v>5</v>
      </c>
      <c r="G16" t="s">
        <v>28</v>
      </c>
    </row>
    <row r="17" spans="1:11" ht="12.75">
      <c r="A17">
        <v>1</v>
      </c>
      <c r="B17" t="s">
        <v>18</v>
      </c>
      <c r="C17" t="s">
        <v>14</v>
      </c>
      <c r="D17">
        <v>5</v>
      </c>
      <c r="E17">
        <v>5</v>
      </c>
      <c r="F17">
        <f aca="true" t="shared" si="2" ref="F17:F23">D17*E17</f>
        <v>25</v>
      </c>
      <c r="G17">
        <f aca="true" t="shared" si="3" ref="G17:G24">100*F17/F$24</f>
        <v>0.39169604386995693</v>
      </c>
      <c r="H17">
        <v>25</v>
      </c>
      <c r="I17">
        <v>50</v>
      </c>
      <c r="J17">
        <v>45</v>
      </c>
      <c r="K17">
        <v>6000</v>
      </c>
    </row>
    <row r="18" spans="1:10" ht="12.75">
      <c r="A18">
        <v>2</v>
      </c>
      <c r="B18" t="s">
        <v>20</v>
      </c>
      <c r="C18" t="s">
        <v>14</v>
      </c>
      <c r="D18">
        <v>5</v>
      </c>
      <c r="E18">
        <v>10</v>
      </c>
      <c r="F18">
        <f t="shared" si="2"/>
        <v>50</v>
      </c>
      <c r="G18">
        <f t="shared" si="3"/>
        <v>0.7833920877399139</v>
      </c>
      <c r="H18">
        <v>45</v>
      </c>
      <c r="I18" t="s">
        <v>29</v>
      </c>
      <c r="J18">
        <v>80</v>
      </c>
    </row>
    <row r="19" spans="1:7" ht="14.25">
      <c r="A19">
        <v>3</v>
      </c>
      <c r="B19" t="s">
        <v>21</v>
      </c>
      <c r="C19" t="s">
        <v>26</v>
      </c>
      <c r="D19">
        <v>15</v>
      </c>
      <c r="E19">
        <v>3</v>
      </c>
      <c r="F19">
        <f t="shared" si="2"/>
        <v>45</v>
      </c>
      <c r="G19">
        <f t="shared" si="3"/>
        <v>0.7050528789659224</v>
      </c>
    </row>
    <row r="20" spans="1:7" ht="12.75">
      <c r="A20">
        <v>4</v>
      </c>
      <c r="B20" t="s">
        <v>22</v>
      </c>
      <c r="C20" t="s">
        <v>27</v>
      </c>
      <c r="D20">
        <v>1000</v>
      </c>
      <c r="E20">
        <v>6</v>
      </c>
      <c r="F20">
        <f t="shared" si="2"/>
        <v>6000</v>
      </c>
      <c r="G20">
        <f t="shared" si="3"/>
        <v>94.00705052878966</v>
      </c>
    </row>
    <row r="21" spans="1:7" ht="12.75">
      <c r="A21">
        <v>5</v>
      </c>
      <c r="B21" t="s">
        <v>23</v>
      </c>
      <c r="C21" t="s">
        <v>14</v>
      </c>
      <c r="D21">
        <v>3</v>
      </c>
      <c r="E21">
        <v>15</v>
      </c>
      <c r="F21">
        <f t="shared" si="2"/>
        <v>45</v>
      </c>
      <c r="G21">
        <f t="shared" si="3"/>
        <v>0.7050528789659224</v>
      </c>
    </row>
    <row r="22" spans="1:7" ht="12.75">
      <c r="A22">
        <v>6</v>
      </c>
      <c r="B22" t="s">
        <v>24</v>
      </c>
      <c r="C22" t="s">
        <v>14</v>
      </c>
      <c r="D22">
        <v>25</v>
      </c>
      <c r="E22">
        <v>5.5</v>
      </c>
      <c r="F22">
        <f t="shared" si="2"/>
        <v>137.5</v>
      </c>
      <c r="G22">
        <f t="shared" si="3"/>
        <v>2.154328241284763</v>
      </c>
    </row>
    <row r="23" spans="1:7" ht="13.5" thickBot="1">
      <c r="A23">
        <v>7</v>
      </c>
      <c r="B23" t="s">
        <v>25</v>
      </c>
      <c r="C23" t="s">
        <v>14</v>
      </c>
      <c r="D23">
        <v>10</v>
      </c>
      <c r="E23">
        <v>8</v>
      </c>
      <c r="F23">
        <f t="shared" si="2"/>
        <v>80</v>
      </c>
      <c r="G23">
        <f t="shared" si="3"/>
        <v>1.253427340383862</v>
      </c>
    </row>
    <row r="24" spans="5:7" ht="12.75">
      <c r="E24" t="s">
        <v>15</v>
      </c>
      <c r="F24" s="5">
        <f>SUM(F17:F23)</f>
        <v>6382.5</v>
      </c>
      <c r="G24">
        <f t="shared" si="3"/>
        <v>100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5" zoomScaleNormal="95" workbookViewId="0" topLeftCell="A1">
      <selection activeCell="L1" sqref="L1"/>
    </sheetView>
  </sheetViews>
  <sheetFormatPr defaultColWidth="9.140625" defaultRowHeight="12.75"/>
  <cols>
    <col min="1" max="1" width="4.7109375" style="0" customWidth="1"/>
    <col min="2" max="2" width="10.57421875" style="0" customWidth="1"/>
    <col min="4" max="4" width="3.8515625" style="0" customWidth="1"/>
    <col min="5" max="6" width="9.00390625" style="0" customWidth="1"/>
  </cols>
  <sheetData>
    <row r="1" ht="25.5">
      <c r="C1" s="1" t="s">
        <v>16</v>
      </c>
    </row>
    <row r="2" spans="1:7" ht="25.5">
      <c r="A2" t="s">
        <v>1</v>
      </c>
      <c r="B2" t="s">
        <v>30</v>
      </c>
      <c r="C2" t="s">
        <v>31</v>
      </c>
      <c r="D2" t="s">
        <v>4</v>
      </c>
      <c r="E2" s="6" t="s">
        <v>32</v>
      </c>
      <c r="F2" s="7" t="s">
        <v>33</v>
      </c>
      <c r="G2" t="s">
        <v>28</v>
      </c>
    </row>
    <row r="3" spans="1:9" ht="14.25">
      <c r="A3">
        <v>1</v>
      </c>
      <c r="B3" t="s">
        <v>34</v>
      </c>
      <c r="C3" t="s">
        <v>26</v>
      </c>
      <c r="D3">
        <v>50</v>
      </c>
      <c r="E3">
        <v>25</v>
      </c>
      <c r="F3">
        <f>D3*E3</f>
        <v>1250</v>
      </c>
      <c r="G3">
        <f>100*F3/F$7</f>
        <v>71.42857142857143</v>
      </c>
      <c r="H3">
        <v>1250</v>
      </c>
      <c r="I3">
        <v>250</v>
      </c>
    </row>
    <row r="4" spans="1:9" ht="12.75">
      <c r="A4">
        <v>2</v>
      </c>
      <c r="B4" t="s">
        <v>10</v>
      </c>
      <c r="C4" t="s">
        <v>37</v>
      </c>
      <c r="D4">
        <v>250</v>
      </c>
      <c r="E4">
        <v>1</v>
      </c>
      <c r="F4">
        <f>D4*E4</f>
        <v>250</v>
      </c>
      <c r="G4">
        <f>100*F4/F$7</f>
        <v>14.285714285714286</v>
      </c>
      <c r="H4">
        <v>150</v>
      </c>
      <c r="I4">
        <v>100</v>
      </c>
    </row>
    <row r="5" spans="1:7" ht="12.75">
      <c r="A5">
        <v>3</v>
      </c>
      <c r="B5" t="s">
        <v>35</v>
      </c>
      <c r="C5" t="s">
        <v>38</v>
      </c>
      <c r="D5">
        <v>50</v>
      </c>
      <c r="E5">
        <v>3</v>
      </c>
      <c r="F5">
        <f>D5*E5</f>
        <v>150</v>
      </c>
      <c r="G5">
        <f>100*F5/F$7</f>
        <v>8.571428571428571</v>
      </c>
    </row>
    <row r="6" spans="1:7" ht="13.5" thickBot="1">
      <c r="A6">
        <v>4</v>
      </c>
      <c r="B6" t="s">
        <v>36</v>
      </c>
      <c r="C6" t="s">
        <v>39</v>
      </c>
      <c r="D6">
        <v>100</v>
      </c>
      <c r="E6">
        <v>1</v>
      </c>
      <c r="F6">
        <f>D6*E6</f>
        <v>100</v>
      </c>
      <c r="G6">
        <f>100*F6/F$7</f>
        <v>5.714285714285714</v>
      </c>
    </row>
    <row r="7" spans="5:7" ht="12.75">
      <c r="E7" t="s">
        <v>15</v>
      </c>
      <c r="F7" s="5">
        <f>SUM(F3:F6)</f>
        <v>1750</v>
      </c>
      <c r="G7">
        <f>100*F7/F$7</f>
        <v>100</v>
      </c>
    </row>
    <row r="15" ht="25.5">
      <c r="C15" s="1" t="s">
        <v>40</v>
      </c>
    </row>
    <row r="16" spans="1:6" ht="38.25">
      <c r="A16" t="s">
        <v>1</v>
      </c>
      <c r="B16" t="s">
        <v>30</v>
      </c>
      <c r="C16" s="6" t="s">
        <v>45</v>
      </c>
      <c r="D16" t="s">
        <v>41</v>
      </c>
      <c r="E16" t="s">
        <v>5</v>
      </c>
      <c r="F16" t="s">
        <v>28</v>
      </c>
    </row>
    <row r="17" spans="1:8" ht="12.75">
      <c r="A17">
        <v>1</v>
      </c>
      <c r="B17" t="s">
        <v>42</v>
      </c>
      <c r="C17">
        <v>250</v>
      </c>
      <c r="D17">
        <v>2</v>
      </c>
      <c r="E17">
        <f>C17*D17</f>
        <v>500</v>
      </c>
      <c r="F17">
        <f>100*E17/E$20</f>
        <v>58.8235294117647</v>
      </c>
      <c r="G17">
        <v>500</v>
      </c>
      <c r="H17">
        <v>200</v>
      </c>
    </row>
    <row r="18" spans="1:7" ht="12.75">
      <c r="A18">
        <v>2</v>
      </c>
      <c r="B18" t="s">
        <v>43</v>
      </c>
      <c r="C18">
        <v>200</v>
      </c>
      <c r="D18">
        <v>1</v>
      </c>
      <c r="E18">
        <f>C18*D18</f>
        <v>200</v>
      </c>
      <c r="F18">
        <f>100*E18/E$20</f>
        <v>23.529411764705884</v>
      </c>
      <c r="G18">
        <v>150</v>
      </c>
    </row>
    <row r="19" spans="1:6" ht="13.5" thickBot="1">
      <c r="A19">
        <v>3</v>
      </c>
      <c r="B19" t="s">
        <v>44</v>
      </c>
      <c r="C19">
        <v>150</v>
      </c>
      <c r="D19">
        <v>1</v>
      </c>
      <c r="E19">
        <f>C19*D19</f>
        <v>150</v>
      </c>
      <c r="F19">
        <f>100*E19/E$20</f>
        <v>17.647058823529413</v>
      </c>
    </row>
    <row r="20" spans="3:6" ht="12.75">
      <c r="C20" t="s">
        <v>46</v>
      </c>
      <c r="E20" s="5">
        <f>SUM(E17:E19)</f>
        <v>850</v>
      </c>
      <c r="F20">
        <f>100*E20/E$20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5" zoomScaleNormal="95" workbookViewId="0" topLeftCell="A1">
      <selection activeCell="G4" sqref="G4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14.421875" style="0" customWidth="1"/>
    <col min="5" max="5" width="10.8515625" style="0" customWidth="1"/>
    <col min="7" max="7" width="9.421875" style="0" bestFit="1" customWidth="1"/>
  </cols>
  <sheetData>
    <row r="1" ht="25.5">
      <c r="C1" s="1" t="s">
        <v>47</v>
      </c>
    </row>
    <row r="2" spans="1:7" ht="25.5">
      <c r="A2" t="s">
        <v>1</v>
      </c>
      <c r="B2" t="s">
        <v>49</v>
      </c>
      <c r="C2" t="s">
        <v>48</v>
      </c>
      <c r="D2" t="s">
        <v>50</v>
      </c>
      <c r="E2" t="s">
        <v>51</v>
      </c>
      <c r="F2" s="6" t="s">
        <v>82</v>
      </c>
      <c r="G2" t="s">
        <v>28</v>
      </c>
    </row>
    <row r="3" spans="1:11" ht="12.75">
      <c r="A3">
        <v>1</v>
      </c>
      <c r="B3" s="9" t="s">
        <v>52</v>
      </c>
      <c r="C3" t="s">
        <v>53</v>
      </c>
      <c r="D3">
        <v>12</v>
      </c>
      <c r="E3" t="s">
        <v>68</v>
      </c>
      <c r="F3">
        <v>100</v>
      </c>
      <c r="G3">
        <f aca="true" t="shared" si="0" ref="G3:G18">100*F3/F$18</f>
        <v>3.2981530343007917</v>
      </c>
      <c r="H3">
        <v>100</v>
      </c>
      <c r="I3">
        <v>150</v>
      </c>
      <c r="J3">
        <v>85</v>
      </c>
      <c r="K3">
        <v>160</v>
      </c>
    </row>
    <row r="4" spans="1:11" ht="12.75">
      <c r="A4">
        <v>2</v>
      </c>
      <c r="B4" s="9" t="s">
        <v>52</v>
      </c>
      <c r="C4" t="s">
        <v>54</v>
      </c>
      <c r="D4">
        <v>333</v>
      </c>
      <c r="E4" t="s">
        <v>69</v>
      </c>
      <c r="F4">
        <v>150</v>
      </c>
      <c r="G4">
        <f t="shared" si="0"/>
        <v>4.947229551451187</v>
      </c>
      <c r="H4">
        <v>200</v>
      </c>
      <c r="I4">
        <v>55</v>
      </c>
      <c r="J4">
        <v>230</v>
      </c>
      <c r="K4">
        <v>100</v>
      </c>
    </row>
    <row r="5" spans="1:11" ht="12.75">
      <c r="A5">
        <v>3</v>
      </c>
      <c r="B5" s="9" t="s">
        <v>52</v>
      </c>
      <c r="C5" t="s">
        <v>55</v>
      </c>
      <c r="D5">
        <v>2213</v>
      </c>
      <c r="E5" t="s">
        <v>70</v>
      </c>
      <c r="F5">
        <v>85</v>
      </c>
      <c r="G5">
        <f t="shared" si="0"/>
        <v>2.8034300791556728</v>
      </c>
      <c r="H5">
        <v>104</v>
      </c>
      <c r="I5">
        <v>260</v>
      </c>
      <c r="J5">
        <v>300</v>
      </c>
      <c r="K5">
        <v>165</v>
      </c>
    </row>
    <row r="6" spans="1:10" ht="12.75">
      <c r="A6">
        <v>4</v>
      </c>
      <c r="B6" s="9" t="s">
        <v>52</v>
      </c>
      <c r="C6" t="s">
        <v>56</v>
      </c>
      <c r="D6">
        <v>145</v>
      </c>
      <c r="E6" t="s">
        <v>71</v>
      </c>
      <c r="F6">
        <v>160</v>
      </c>
      <c r="G6">
        <f t="shared" si="0"/>
        <v>5.277044854881266</v>
      </c>
      <c r="H6">
        <v>223</v>
      </c>
      <c r="I6">
        <v>400</v>
      </c>
      <c r="J6">
        <v>500</v>
      </c>
    </row>
    <row r="7" spans="1:7" ht="12.75">
      <c r="A7">
        <v>5</v>
      </c>
      <c r="B7" s="9" t="s">
        <v>52</v>
      </c>
      <c r="C7" t="s">
        <v>57</v>
      </c>
      <c r="D7">
        <v>45674</v>
      </c>
      <c r="E7" t="s">
        <v>72</v>
      </c>
      <c r="F7">
        <v>200</v>
      </c>
      <c r="G7">
        <f t="shared" si="0"/>
        <v>6.596306068601583</v>
      </c>
    </row>
    <row r="8" spans="1:7" ht="12.75">
      <c r="A8">
        <v>6</v>
      </c>
      <c r="B8" s="9" t="s">
        <v>52</v>
      </c>
      <c r="C8" t="s">
        <v>58</v>
      </c>
      <c r="D8">
        <v>3434</v>
      </c>
      <c r="E8" t="s">
        <v>73</v>
      </c>
      <c r="F8">
        <v>55</v>
      </c>
      <c r="G8">
        <f t="shared" si="0"/>
        <v>1.8139841688654355</v>
      </c>
    </row>
    <row r="9" spans="1:7" ht="12.75">
      <c r="A9">
        <v>7</v>
      </c>
      <c r="B9" s="9" t="s">
        <v>52</v>
      </c>
      <c r="C9" t="s">
        <v>59</v>
      </c>
      <c r="D9">
        <v>45356</v>
      </c>
      <c r="E9" t="s">
        <v>74</v>
      </c>
      <c r="F9">
        <v>230</v>
      </c>
      <c r="G9">
        <f t="shared" si="0"/>
        <v>7.58575197889182</v>
      </c>
    </row>
    <row r="10" spans="1:7" ht="12.75">
      <c r="A10">
        <v>8</v>
      </c>
      <c r="B10" s="9" t="s">
        <v>52</v>
      </c>
      <c r="C10" t="s">
        <v>60</v>
      </c>
      <c r="D10">
        <v>67467</v>
      </c>
      <c r="E10" t="s">
        <v>75</v>
      </c>
      <c r="F10">
        <v>100</v>
      </c>
      <c r="G10">
        <f t="shared" si="0"/>
        <v>3.2981530343007917</v>
      </c>
    </row>
    <row r="11" spans="1:7" ht="12.75">
      <c r="A11">
        <v>9</v>
      </c>
      <c r="B11" s="9" t="s">
        <v>52</v>
      </c>
      <c r="C11" t="s">
        <v>61</v>
      </c>
      <c r="D11">
        <v>2324</v>
      </c>
      <c r="E11" t="s">
        <v>76</v>
      </c>
      <c r="F11">
        <v>104</v>
      </c>
      <c r="G11">
        <f t="shared" si="0"/>
        <v>3.430079155672823</v>
      </c>
    </row>
    <row r="12" spans="1:7" ht="12.75">
      <c r="A12">
        <v>10</v>
      </c>
      <c r="B12" s="9" t="s">
        <v>52</v>
      </c>
      <c r="C12" t="s">
        <v>62</v>
      </c>
      <c r="D12">
        <v>5647</v>
      </c>
      <c r="E12" t="s">
        <v>77</v>
      </c>
      <c r="F12">
        <v>260</v>
      </c>
      <c r="G12">
        <f t="shared" si="0"/>
        <v>8.575197889182059</v>
      </c>
    </row>
    <row r="13" spans="1:7" ht="12.75">
      <c r="A13">
        <v>11</v>
      </c>
      <c r="B13" s="9" t="s">
        <v>52</v>
      </c>
      <c r="C13" t="s">
        <v>63</v>
      </c>
      <c r="D13">
        <v>23424</v>
      </c>
      <c r="E13" t="s">
        <v>78</v>
      </c>
      <c r="F13">
        <v>300</v>
      </c>
      <c r="G13">
        <f t="shared" si="0"/>
        <v>9.894459102902374</v>
      </c>
    </row>
    <row r="14" spans="1:7" ht="12.75">
      <c r="A14">
        <v>12</v>
      </c>
      <c r="B14" s="9" t="s">
        <v>52</v>
      </c>
      <c r="C14" t="s">
        <v>64</v>
      </c>
      <c r="D14">
        <v>86</v>
      </c>
      <c r="E14" t="s">
        <v>79</v>
      </c>
      <c r="F14">
        <v>165</v>
      </c>
      <c r="G14">
        <f t="shared" si="0"/>
        <v>5.441952506596306</v>
      </c>
    </row>
    <row r="15" spans="1:7" ht="12.75">
      <c r="A15">
        <v>13</v>
      </c>
      <c r="B15" s="9" t="s">
        <v>52</v>
      </c>
      <c r="C15" t="s">
        <v>65</v>
      </c>
      <c r="D15">
        <v>3242</v>
      </c>
      <c r="E15" t="s">
        <v>77</v>
      </c>
      <c r="F15">
        <v>223</v>
      </c>
      <c r="G15">
        <f t="shared" si="0"/>
        <v>7.354881266490765</v>
      </c>
    </row>
    <row r="16" spans="1:7" ht="12.75">
      <c r="A16">
        <v>14</v>
      </c>
      <c r="B16" s="9" t="s">
        <v>52</v>
      </c>
      <c r="C16" t="s">
        <v>66</v>
      </c>
      <c r="D16">
        <v>8578</v>
      </c>
      <c r="E16" t="s">
        <v>80</v>
      </c>
      <c r="F16">
        <v>400</v>
      </c>
      <c r="G16">
        <f t="shared" si="0"/>
        <v>13.192612137203167</v>
      </c>
    </row>
    <row r="17" spans="1:7" ht="13.5" thickBot="1">
      <c r="A17">
        <v>15</v>
      </c>
      <c r="B17" s="9" t="s">
        <v>52</v>
      </c>
      <c r="C17" t="s">
        <v>67</v>
      </c>
      <c r="D17">
        <v>2423</v>
      </c>
      <c r="E17" t="s">
        <v>81</v>
      </c>
      <c r="F17">
        <v>500</v>
      </c>
      <c r="G17">
        <f t="shared" si="0"/>
        <v>16.49076517150396</v>
      </c>
    </row>
    <row r="18" spans="5:7" ht="12.75">
      <c r="E18" t="s">
        <v>15</v>
      </c>
      <c r="F18" s="5">
        <f>SUM(F3:F17)</f>
        <v>3032</v>
      </c>
      <c r="G18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95" zoomScaleNormal="95" workbookViewId="0" topLeftCell="A1">
      <selection activeCell="I3" sqref="I3"/>
    </sheetView>
  </sheetViews>
  <sheetFormatPr defaultColWidth="9.140625" defaultRowHeight="12.75"/>
  <cols>
    <col min="1" max="1" width="9.8515625" style="0" customWidth="1"/>
    <col min="7" max="7" width="12.140625" style="0" bestFit="1" customWidth="1"/>
  </cols>
  <sheetData>
    <row r="1" ht="25.5">
      <c r="C1" s="1" t="s">
        <v>83</v>
      </c>
    </row>
    <row r="2" spans="1:8" ht="13.5" thickBot="1">
      <c r="A2" s="6"/>
      <c r="B2" s="6"/>
      <c r="E2" s="6"/>
      <c r="F2" s="6"/>
      <c r="G2" s="6"/>
      <c r="H2" s="12"/>
    </row>
    <row r="3" spans="1:8" ht="39" thickBot="1">
      <c r="A3" s="14" t="s">
        <v>86</v>
      </c>
      <c r="B3" s="15" t="s">
        <v>87</v>
      </c>
      <c r="C3" s="8" t="s">
        <v>34</v>
      </c>
      <c r="D3" s="8" t="s">
        <v>88</v>
      </c>
      <c r="E3" s="15" t="s">
        <v>85</v>
      </c>
      <c r="F3" s="15" t="s">
        <v>84</v>
      </c>
      <c r="G3" s="24" t="s">
        <v>90</v>
      </c>
      <c r="H3" s="13"/>
    </row>
    <row r="4" spans="1:12" ht="13.5" thickBot="1">
      <c r="A4" s="21">
        <v>8160</v>
      </c>
      <c r="B4" s="22" t="s">
        <v>89</v>
      </c>
      <c r="C4" s="22">
        <v>1750</v>
      </c>
      <c r="D4" s="22">
        <v>850</v>
      </c>
      <c r="E4" s="22">
        <f>SUM(A4:D4)</f>
        <v>10760</v>
      </c>
      <c r="F4" s="23">
        <v>3032</v>
      </c>
      <c r="G4" s="20">
        <f>F4*12/E4*12</f>
        <v>40.57695167286245</v>
      </c>
      <c r="H4" s="6"/>
      <c r="I4" s="6"/>
      <c r="J4" s="6"/>
      <c r="K4" s="6"/>
      <c r="L4" s="6"/>
    </row>
    <row r="5" spans="1:7" ht="12.75">
      <c r="A5" s="17"/>
      <c r="B5" s="11"/>
      <c r="C5" s="11"/>
      <c r="D5" s="11"/>
      <c r="E5" s="11"/>
      <c r="F5" s="11"/>
      <c r="G5" s="19"/>
    </row>
    <row r="6" spans="1:7" ht="12.75">
      <c r="A6" s="11"/>
      <c r="B6" s="11">
        <v>10760</v>
      </c>
      <c r="C6" s="11">
        <v>3032</v>
      </c>
      <c r="D6" s="11"/>
      <c r="F6" s="11"/>
      <c r="G6" s="18"/>
    </row>
    <row r="7" ht="13.5" thickBot="1">
      <c r="B7" s="16">
        <f>F4*12/E4*12</f>
        <v>40.57695167286245</v>
      </c>
    </row>
    <row r="8" ht="12.75">
      <c r="B8" s="11"/>
    </row>
    <row r="13" ht="12.75">
      <c r="A13" s="11"/>
    </row>
    <row r="14" ht="12.75">
      <c r="A14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905</dc:creator>
  <cp:keywords/>
  <dc:description/>
  <cp:lastModifiedBy>a 5249</cp:lastModifiedBy>
  <dcterms:created xsi:type="dcterms:W3CDTF">1999-05-02T10:04:25Z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